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16" documentId="120_S{2AC9BD13-BADA-5192-A53E-5A8FF88502F6}" xr6:coauthVersionLast="47" xr6:coauthVersionMax="47" xr10:uidLastSave="{CA3CEC62-E231-4B85-B55A-8DA5D36FBC8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6" i="2"/>
  <c r="I3" i="4"/>
  <c r="J3" i="4"/>
  <c r="G2" i="4"/>
  <c r="B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<sst xmlns="http://schemas.openxmlformats.org/spreadsheetml/2006/main" count="180286" uniqueCount="39128">
  <si>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</si>
  <si>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</si>
  <si>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</si>
  <si>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</si>
  <si>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</si>
  <si>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</si>
  <si>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</si>
  <si>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</si>
  <si>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</si>
  <si>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</si>
  <si>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</si>
  <si>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</si>
  <si>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</si>
  <si>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</si>
  <si>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</si>
  <si>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</si>
  <si>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</si>
  <si>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</si>
  <si>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</si>
  <si>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</si>
  <si>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</si>
  <si>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</si>
  <si>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</si>
  <si>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</si>
  <si>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</si>
  <si>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</si>
  <si>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</si>
  <si>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</si>
  <si>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</si>
  <si>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</si>
  <si>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</si>
  <si>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</si>
  <si>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</si>
  <si>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</si>
  <si>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</si>
  <si>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</si>
  <si>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</si>
  <si>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</si>
  <si>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</si>
  <si>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</si>
  <si>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</si>
  <si>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</si>
  <si>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</si>
  <si>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</si>
  <si>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</si>
  <si>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</si>
  <si>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</si>
  <si>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</si>
  <si>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</si>
  <si>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</si>
  <si>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</si>
  <si>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</si>
  <si>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</si>
  <si>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</si>
  <si>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</si>
  <si>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</si>
  <si>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</si>
  <si>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</si>
  <si>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</si>
  <si>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</si>
  <si>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</si>
  <si>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</si>
  <si>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</si>
  <si>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</si>
  <si>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</si>
  <si>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</si>
  <si>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</si>
  <si>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</si>
  <si>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</si>
  <si>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</si>
  <si>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</si>
  <si>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</si>
  <si>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</si>
  <si>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</si>
  <si>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</si>
  <si>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</si>
  <si>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</si>
  <si>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</si>
  <si>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</si>
  <si>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</si>
  <si>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</si>
  <si>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</si>
  <si>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</si>
  <si>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</si>
  <si>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</si>
  <si>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</si>
  <si>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</si>
  <si>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</si>
  <si>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</si>
  <si>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</si>
  <si>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</si>
  <si>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</si>
  <si>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</si>
  <si>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</si>
  <si>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</si>
  <si>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</si>
  <si>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</si>
  <si>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</si>
  <si>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</si>
  <si>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</si>
  <si>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</si>
  <si>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</si>
  <si>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</si>
  <si>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</si>
  <si>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</si>
  <si>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</si>
  <si>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</si>
  <si>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</si>
  <si>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</si>
  <si>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</si>
  <si>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</si>
  <si>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</si>
  <si>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</si>
  <si>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</si>
  <si>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</si>
  <si>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</si>
  <si>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</si>
  <si>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</si>
  <si>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</si>
  <si>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</si>
  <si>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</si>
  <si>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</si>
  <si>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</si>
  <si>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</si>
  <si>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</si>
  <si>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</si>
  <si>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</si>
  <si>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</si>
  <si>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</si>
  <si>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</si>
  <si>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</si>
  <si>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</si>
  <si>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</si>
  <si>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</si>
  <si>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</si>
  <si>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</si>
  <si>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</si>
  <si>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</si>
  <si>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</si>
  <si>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</si>
  <si>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</si>
  <si>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</si>
  <si>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</si>
  <si>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</si>
  <si>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</si>
  <si>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</si>
  <si>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</si>
  <si>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</si>
  <si>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</si>
  <si>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</si>
  <si>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</si>
  <si>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</si>
  <si>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</si>
  <si>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</si>
  <si>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</si>
  <si>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</si>
  <si>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</si>
  <si>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</si>
  <si>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</si>
  <si>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</si>
  <si>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</si>
  <si>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</si>
  <si>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</si>
  <si>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</si>
  <si>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</si>
  <si>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</si>
  <si>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</si>
  <si>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</si>
  <si>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</si>
  <si>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</si>
  <si>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</si>
  <si>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</si>
  <si>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</si>
  <si>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</si>
  <si>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</si>
  <si>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</si>
  <si>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</si>
  <si>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</si>
  <si>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</si>
  <si>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</si>
  <si>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</si>
  <si>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</si>
  <si>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</si>
  <si>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</si>
  <si>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</si>
  <si>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</si>
  <si>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</si>
  <si>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</si>
  <si>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</si>
  <si>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</si>
  <si>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</si>
  <si>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</si>
  <si>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</si>
  <si>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</si>
  <si>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</si>
  <si>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</si>
  <si>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</si>
  <si>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</si>
  <si>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</si>
  <si>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</si>
  <si>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</si>
  <si>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</si>
  <si>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</si>
  <si>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</si>
  <si>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</si>
  <si>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</si>
  <si>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</si>
  <si>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</si>
  <si>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</si>
  <si>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</si>
  <si>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</si>
  <si>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</si>
  <si>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</si>
  <si>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</si>
  <si>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</si>
  <si>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</si>
  <si>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</si>
  <si>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</si>
  <si>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</si>
  <si>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</si>
  <si>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</si>
  <si>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</si>
  <si>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</si>
  <si>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</si>
  <si>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</si>
  <si>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</si>
  <si>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</si>
  <si>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</si>
  <si>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</si>
  <si>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</si>
  <si>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</si>
  <si>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</si>
  <si>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</si>
  <si>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</si>
  <si>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</si>
  <si>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</si>
  <si>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</si>
  <si>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</si>
  <si>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</si>
  <si>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</si>
  <si>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</si>
  <si>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</si>
  <si>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</si>
  <si>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</si>
  <si>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</si>
  <si>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</si>
  <si>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</si>
  <si>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</si>
  <si>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</si>
  <si>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</si>
  <si>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</si>
  <si>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</si>
  <si>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</si>
  <si>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</si>
  <si>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</si>
  <si>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</si>
  <si>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</si>
  <si>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</si>
  <si>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</si>
  <si>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</si>
  <si>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</si>
  <si>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</si>
  <si>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</si>
  <si>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</si>
  <si>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</si>
  <si>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</si>
  <si>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</si>
  <si>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</si>
  <si>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</si>
  <si>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</si>
  <si>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</si>
  <si>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</si>
  <si>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</si>
  <si>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</si>
  <si>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</si>
  <si>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</si>
  <si>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</si>
  <si>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</si>
  <si>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</si>
  <si>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</si>
  <si>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</si>
  <si>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</si>
  <si>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</si>
  <si>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</si>
  <si>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</si>
  <si>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</si>
  <si>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</si>
  <si>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</si>
  <si>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</si>
  <si>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</si>
  <si>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</si>
  <si>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</si>
  <si>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</si>
  <si>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</si>
  <si>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</si>
  <si>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</si>
  <si>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</si>
  <si>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</si>
  <si>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</si>
  <si>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</si>
  <si>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</si>
  <si>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</si>
  <si>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</si>
  <si>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</si>
  <si>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</si>
  <si>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</si>
  <si>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</si>
  <si>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</si>
  <si>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</si>
  <si>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</si>
  <si>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</si>
  <si>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</si>
  <si>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</si>
  <si>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</si>
  <si>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</si>
  <si>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</si>
  <si>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</si>
  <si>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</si>
  <si>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</si>
  <si>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</si>
  <si>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</si>
  <si>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</si>
  <si>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</si>
  <si>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</si>
  <si>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</si>
  <si>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</si>
  <si>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</si>
  <si>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</si>
  <si>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</si>
  <si>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</si>
  <si>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</si>
  <si>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</si>
  <si>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</si>
  <si>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</si>
  <si>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</si>
  <si>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</si>
  <si>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</si>
  <si>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</si>
  <si>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</si>
  <si>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</si>
  <si>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</si>
  <si>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</si>
  <si>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</si>
  <si>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</si>
  <si>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</si>
  <si>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</si>
  <si>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</si>
  <si>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</si>
  <si>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</si>
  <si>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</si>
  <si>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</si>
  <si>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</si>
  <si>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</si>
  <si>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</si>
  <si>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</si>
  <si>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</si>
  <si>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</si>
  <si>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</si>
  <si>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</si>
  <si>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</si>
  <si>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</si>
  <si>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</si>
  <si>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</si>
  <si>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</si>
  <si>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</si>
  <si>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</si>
  <si>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</si>
  <si>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</si>
  <si>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</si>
  <si>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</si>
  <si>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</si>
  <si>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</si>
  <si>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</si>
  <si>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</si>
  <si>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</si>
  <si>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</si>
  <si>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</si>
  <si>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</si>
  <si>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</si>
  <si>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</si>
  <si>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</si>
  <si>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</si>
  <si>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</si>
  <si>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</si>
  <si>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</si>
  <si>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</si>
  <si>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</si>
  <si>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</si>
  <si>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</si>
  <si>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</si>
  <si>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</si>
  <si>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</si>
  <si>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</si>
  <si>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</si>
  <si>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</si>
  <si>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</si>
  <si>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</si>
  <si>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</si>
  <si>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</si>
  <si>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</si>
  <si>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</si>
  <si>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</si>
  <si>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</si>
  <si>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</si>
  <si>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</si>
  <si>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</si>
  <si>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</si>
  <si>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</si>
  <si>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</si>
  <si>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</si>
  <si>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</si>
  <si>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</si>
  <si>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</si>
  <si>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</si>
  <si>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</si>
  <si>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</si>
  <si>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</si>
  <si>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</si>
  <si>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</si>
  <si>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</si>
  <si>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</si>
  <si>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</si>
  <si>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</si>
  <si>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</si>
  <si>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</si>
  <si>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</si>
  <si>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</si>
  <si>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</si>
  <si>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</si>
  <si>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</si>
  <si>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</si>
  <si>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</si>
  <si>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</si>
  <si>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</si>
  <si>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</si>
  <si>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</si>
  <si>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</si>
  <si>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</si>
  <si>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</si>
  <si>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</si>
  <si>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</si>
  <si>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</si>
  <si>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</si>
  <si>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</si>
  <si>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</si>
  <si>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</si>
  <si>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</si>
  <si>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</si>
  <si>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</si>
  <si>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</si>
  <si>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</si>
  <si>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</si>
  <si>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</si>
  <si>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</si>
  <si>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</si>
  <si>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</si>
  <si>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</si>
  <si>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</si>
  <si>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</si>
  <si>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</si>
  <si>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</si>
  <si>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</si>
  <si>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</si>
  <si>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</si>
  <si>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</si>
  <si>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</si>
  <si>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</si>
  <si>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</si>
  <si>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</si>
  <si>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</si>
  <si>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</si>
  <si>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</si>
  <si>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</si>
  <si>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</si>
  <si>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</si>
  <si>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</si>
  <si>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</si>
  <si>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</si>
  <si>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</si>
  <si>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</si>
  <si>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</si>
  <si>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</si>
  <si>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</si>
  <si>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</si>
  <si>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</si>
  <si>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</si>
  <si>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</si>
  <si>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</si>
  <si>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</si>
  <si>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</si>
  <si>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</si>
  <si>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</si>
  <si>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</si>
  <si>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</si>
  <si>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</si>
  <si>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</si>
  <si>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</si>
  <si>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</si>
  <si>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</si>
  <si>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</si>
  <si>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</si>
  <si>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</si>
  <si>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</si>
  <si>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</si>
  <si>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</si>
  <si>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</si>
  <si>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</si>
  <si>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</si>
  <si>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</si>
  <si>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</si>
  <si>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</si>
  <si>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</si>
  <si>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</si>
  <si>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</si>
  <si>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</si>
  <si>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</si>
  <si>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</si>
  <si>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</si>
  <si>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</si>
  <si>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</si>
  <si>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</si>
  <si>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</si>
  <si>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</si>
  <si>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</si>
  <si>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</si>
  <si>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</si>
  <si>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</si>
  <si>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</si>
  <si>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</si>
  <si>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</si>
  <si>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</si>
  <si>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</si>
  <si>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</si>
  <si>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</si>
  <si>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</si>
  <si>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</si>
  <si>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</si>
  <si>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</si>
  <si>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</si>
  <si>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</si>
  <si>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</si>
  <si>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</si>
  <si>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</si>
  <si>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</si>
  <si>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</si>
  <si>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</si>
  <si>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</si>
  <si>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</si>
  <si>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</si>
  <si>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</si>
  <si>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</si>
  <si>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</si>
  <si>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</si>
  <si>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</si>
  <si>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</si>
  <si>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</si>
  <si>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</si>
  <si>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</si>
  <si>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</si>
  <si>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</si>
  <si>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</si>
  <si>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</si>
  <si>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</si>
  <si>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</si>
  <si>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</si>
  <si>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</si>
  <si>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</si>
  <si>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</si>
  <si>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</si>
  <si>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</si>
  <si>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</si>
  <si>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</si>
  <si>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</si>
  <si>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</si>
  <si>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</si>
  <si>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</si>
  <si>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</si>
  <si>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</si>
  <si>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</si>
  <si>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</si>
  <si>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</si>
  <si>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</si>
  <si>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</si>
  <si>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</si>
  <si>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</si>
  <si>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</si>
  <si>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</si>
  <si>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</si>
  <si>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</si>
  <si>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</si>
  <si>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</si>
  <si>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</si>
  <si>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</si>
  <si>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</si>
  <si>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</si>
  <si>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</si>
  <si>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</si>
  <si>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</si>
  <si>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</si>
  <si>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</si>
  <si>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</si>
  <si>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</si>
  <si>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</si>
  <si>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</si>
  <si>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</si>
  <si>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</si>
  <si>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</si>
  <si>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</si>
  <si>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</si>
  <si>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</si>
  <si>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</si>
  <si>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</si>
  <si>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</si>
  <si>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</si>
  <si>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</si>
  <si>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</si>
  <si>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</si>
  <si>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</si>
  <si>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</si>
  <si>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</si>
  <si>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</si>
  <si>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</si>
  <si>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</si>
  <si>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</si>
  <si>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</si>
  <si>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</si>
  <si>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</si>
  <si>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</si>
  <si>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</si>
  <si>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</si>
  <si>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</si>
  <si>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</si>
  <si>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</si>
  <si>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</si>
  <si>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</si>
  <si>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</si>
  <si>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</si>
  <si>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</si>
  <si>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</si>
  <si>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</si>
  <si>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</si>
  <si>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</si>
  <si>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</si>
  <si>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</si>
  <si>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</si>
  <si>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</si>
  <si>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</si>
  <si>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</si>
  <si>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</si>
  <si>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</si>
  <si>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</si>
  <si>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</si>
  <si>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</si>
  <si>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</si>
  <si>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</si>
  <si>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</si>
  <si>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</si>
  <si>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</si>
  <si>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</si>
  <si>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</si>
  <si>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</si>
  <si>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</si>
  <si>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</si>
  <si>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</si>
  <si>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</si>
  <si>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</si>
  <si>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</si>
  <si>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</si>
  <si>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</si>
  <si>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</si>
  <si>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</si>
  <si>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</si>
  <si>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</si>
  <si>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</si>
  <si>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</si>
  <si>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</si>
  <si>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</si>
  <si>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</si>
  <si>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</si>
  <si>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</si>
  <si>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</si>
  <si>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</si>
  <si>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</si>
  <si>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</si>
  <si>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</si>
  <si>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</si>
  <si>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</si>
  <si>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</si>
  <si>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</si>
  <si>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</si>
  <si>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</si>
  <si>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</si>
  <si>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</si>
  <si>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</si>
  <si>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</si>
  <si>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</si>
  <si>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</si>
  <si>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</si>
  <si>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</si>
  <si>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</si>
  <si>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</si>
  <si>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</si>
  <si>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</si>
  <si>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</si>
  <si>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</si>
  <si>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</si>
  <si>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</si>
  <si>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</si>
  <si>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</si>
  <si>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</si>
  <si>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</si>
  <si>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</si>
  <si>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</si>
  <si>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</si>
  <si>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</si>
  <si>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</si>
  <si>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</si>
  <si>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</si>
  <si>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</si>
  <si>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</si>
  <si>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</si>
  <si>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</si>
  <si>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</si>
  <si>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</si>
  <si>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</si>
  <si>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</si>
  <si>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</si>
  <si>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</si>
  <si>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</si>
  <si>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</si>
  <si>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</si>
  <si>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</si>
  <si>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</si>
  <si>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</si>
  <si>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</si>
  <si>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</si>
  <si>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</si>
  <si>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</si>
  <si>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</si>
  <si>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</si>
  <si>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</si>
  <si>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</si>
  <si>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</si>
  <si>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</si>
  <si>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</si>
  <si>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</si>
  <si>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</si>
  <si>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</si>
  <si>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</si>
  <si>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</si>
  <si>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</si>
  <si>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</si>
  <si>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</si>
  <si>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</si>
  <si>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</si>
  <si>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</si>
  <si>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</si>
  <si>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</si>
  <si>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</si>
  <si>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</si>
  <si>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</si>
  <si>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</si>
  <si>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</si>
  <si>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</si>
  <si>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</si>
  <si>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</si>
  <si>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</si>
  <si>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</si>
  <si>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</si>
  <si>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</si>
  <si>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</si>
  <si>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</si>
  <si>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</si>
  <si>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</si>
  <si>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</si>
  <si>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</si>
  <si>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</si>
  <si>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</si>
  <si>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</si>
  <si>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</si>
  <si>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</si>
  <si>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</si>
  <si>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</si>
  <si>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</si>
  <si>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</si>
  <si>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</si>
  <si>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</si>
  <si>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</si>
  <si>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</si>
  <si>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</si>
  <si>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</si>
  <si>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</si>
  <si>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</si>
  <si>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</si>
  <si>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</si>
  <si>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</si>
  <si>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</si>
  <si>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</si>
  <si>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</si>
  <si>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</si>
  <si>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</si>
  <si>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</si>
  <si>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</si>
  <si>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</si>
  <si>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</si>
  <si>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</si>
  <si>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</si>
  <si>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</si>
  <si>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</si>
  <si>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</si>
  <si>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</si>
  <si>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</si>
  <si>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</si>
  <si>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</si>
  <si>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</si>
  <si>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</si>
  <si>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</si>
  <si>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</si>
  <si>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</si>
  <si>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</si>
  <si>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</si>
  <si>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</si>
  <si>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</si>
  <si>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</si>
  <si>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</si>
  <si>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</si>
  <si>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</si>
  <si>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</si>
  <si>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</si>
  <si>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</si>
  <si>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</si>
  <si>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</si>
  <si>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</si>
  <si>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</si>
  <si>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</si>
  <si>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</si>
  <si>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</si>
  <si>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</si>
  <si>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</si>
  <si>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</si>
  <si>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</si>
  <si>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</si>
  <si>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</si>
  <si>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</si>
  <si>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</si>
  <si>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</si>
  <si>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</si>
  <si>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</si>
  <si>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</si>
  <si>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</si>
  <si>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</si>
  <si>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</si>
  <si>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</si>
  <si>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</si>
  <si>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</si>
  <si>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</si>
  <si>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</si>
  <si>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</si>
  <si>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</si>
  <si>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</si>
  <si>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</si>
  <si>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</si>
  <si>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</si>
  <si>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</si>
  <si>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</si>
  <si>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</si>
  <si>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</si>
  <si>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</si>
  <si>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</si>
  <si>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</si>
  <si>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</si>
  <si>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</si>
  <si>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</si>
  <si>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</si>
  <si>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</si>
  <si>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</si>
  <si>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</si>
  <si>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</si>
  <si>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</si>
  <si>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</si>
  <si>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</si>
  <si>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</si>
  <si>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</si>
  <si>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</si>
  <si>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</si>
  <si>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</si>
  <si>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</si>
  <si>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</si>
  <si>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</si>
  <si>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</si>
  <si>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</si>
  <si>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</si>
  <si>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</si>
  <si>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</si>
  <si>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</si>
  <si>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</si>
  <si>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</si>
  <si>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</si>
  <si>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</si>
  <si>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</si>
  <si>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</si>
  <si>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</si>
  <si>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</si>
  <si>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</si>
  <si>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</si>
  <si>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</si>
  <si>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</si>
  <si>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</si>
  <si>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</si>
  <si>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</si>
  <si>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</si>
  <si>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</si>
  <si>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</si>
  <si>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</si>
  <si>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</si>
  <si>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</si>
  <si>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</si>
  <si>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</si>
  <si>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</si>
  <si>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</si>
  <si>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</si>
  <si>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</si>
  <si>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</si>
  <si>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</si>
  <si>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</si>
  <si>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</si>
  <si>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</si>
  <si>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</si>
  <si>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</si>
  <si>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</si>
  <si>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</si>
  <si>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</si>
  <si>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</si>
  <si>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</si>
  <si>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</si>
  <si>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</si>
  <si>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</si>
  <si>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</si>
  <si>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</si>
  <si>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</si>
  <si>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</si>
  <si>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</si>
  <si>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</si>
  <si>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</si>
  <si>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</si>
  <si>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</si>
  <si>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</si>
  <si>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</si>
  <si>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</si>
  <si>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</si>
  <si>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</si>
  <si>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</si>
  <si>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</si>
  <si>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</si>
  <si>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</si>
  <si>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</si>
  <si>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</si>
  <si>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</si>
  <si>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</si>
  <si>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</si>
  <si>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</si>
  <si>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</si>
  <si>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</si>
  <si>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</si>
  <si>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</si>
  <si>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</si>
  <si>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</si>
  <si>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</si>
  <si>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</si>
  <si>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</si>
  <si>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</si>
  <si>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</si>
  <si>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</si>
  <si>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</si>
  <si>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</si>
  <si>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</si>
  <si>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</si>
  <si>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</si>
  <si>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</si>
  <si>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</si>
  <si>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</si>
  <si>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</si>
  <si>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</si>
  <si>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</si>
  <si>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</si>
  <si>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</si>
  <si>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</si>
  <si>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</si>
  <si>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</si>
  <si>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</si>
  <si>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</si>
  <si>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</si>
  <si>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</si>
  <si>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</si>
  <si>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</si>
  <si>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</si>
  <si>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</si>
  <si>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</si>
  <si>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</si>
  <si>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</si>
  <si>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</si>
  <si>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</si>
  <si>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</si>
  <si>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</si>
  <si>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</si>
  <si>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</si>
  <si>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</si>
  <si>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</si>
  <si>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</si>
  <si>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</si>
  <si>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</si>
  <si>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</si>
  <si>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</si>
  <si>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</si>
  <si>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</si>
  <si>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</si>
  <si>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</si>
  <si>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</si>
  <si>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</si>
  <si>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</si>
  <si>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</si>
  <si>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</si>
  <si>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</si>
  <si>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</si>
  <si>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</si>
  <si>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</si>
  <si>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</si>
  <si>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</si>
  <si>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</si>
  <si>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</si>
  <si>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</si>
  <si>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</si>
  <si>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</si>
  <si>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</si>
  <si>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</si>
  <si>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</si>
  <si>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</si>
  <si>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</si>
  <si>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</si>
  <si>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</si>
  <si>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</si>
  <si>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</si>
  <si>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</si>
  <si>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</si>
  <si>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</si>
  <si>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</si>
  <si>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</si>
  <si>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</si>
  <si>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</si>
  <si>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</si>
  <si>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</si>
  <si>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</si>
  <si>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</si>
  <si>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</si>
  <si>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</si>
  <si>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</si>
  <si>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</si>
  <si>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</si>
  <si>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</si>
  <si>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</si>
  <si>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</si>
  <si>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</si>
  <si>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</si>
  <si>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</si>
  <si>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</si>
  <si>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</si>
  <si>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</si>
  <si>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</si>
  <si>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</si>
  <si>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</si>
  <si>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</si>
  <si>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</si>
  <si>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</si>
  <si>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</si>
  <si>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</si>
  <si>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</si>
  <si>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</si>
  <si>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</si>
  <si>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</si>
  <si>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</si>
  <si>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</si>
  <si>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</si>
  <si>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</si>
  <si>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</si>
  <si>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</si>
  <si>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</si>
  <si>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</si>
  <si>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</si>
  <si>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</si>
  <si>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</si>
  <si>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</si>
  <si>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</si>
  <si>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</si>
  <si>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</si>
  <si>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</si>
  <si>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</si>
  <si>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</si>
  <si>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</si>
  <si>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</si>
  <si>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</si>
  <si>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</si>
  <si>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</si>
  <si>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</si>
  <si>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</si>
  <si>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</si>
  <si>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</si>
  <si>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</si>
  <si>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</si>
  <si>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</si>
  <si>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</si>
  <si>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</si>
  <si>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</si>
  <si>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</si>
  <si>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</si>
  <si>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</si>
  <si>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</si>
  <si>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</si>
  <si>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</si>
  <si>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</si>
  <si>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</si>
  <si>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</si>
  <si>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</si>
  <si>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</si>
  <si>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</si>
  <si>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</si>
  <si>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</si>
  <si>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</si>
  <si>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</si>
  <si>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</si>
  <si>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</si>
  <si>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</si>
  <si>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</si>
  <si>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</si>
  <si>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</si>
  <si>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</si>
  <si>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</si>
  <si>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</si>
  <si>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</si>
  <si>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</si>
  <si>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</si>
  <si>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</si>
  <si>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</si>
  <si>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</si>
  <si>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</si>
  <si>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</si>
  <si>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</si>
  <si>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</si>
  <si>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</si>
  <si>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</si>
  <si>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</si>
  <si>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</si>
  <si>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</si>
  <si>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</si>
  <si>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</si>
  <si>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</si>
  <si>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</si>
  <si>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</si>
  <si>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</si>
  <si>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</si>
  <si>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</si>
  <si>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</si>
  <si>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</si>
  <si>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</si>
  <si>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</si>
  <si>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</si>
  <si>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</si>
  <si>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</si>
  <si>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</si>
  <si>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</si>
  <si>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</si>
  <si>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</si>
  <si>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</si>
  <si>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</si>
  <si>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</si>
  <si>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</si>
  <si>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</si>
  <si>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</si>
  <si>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</si>
  <si>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</si>
  <si>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</si>
  <si>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</si>
  <si>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</si>
  <si>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</si>
  <si>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</si>
  <si>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</si>
  <si>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</si>
  <si>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</si>
  <si>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</si>
  <si>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</si>
  <si>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</si>
  <si>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</si>
  <si>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</si>
  <si>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</si>
  <si>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</si>
  <si>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</si>
  <si>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</si>
  <si>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</si>
  <si>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</si>
  <si>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</si>
  <si>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</si>
  <si>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</si>
  <si>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</si>
  <si>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</si>
  <si>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</si>
  <si>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</si>
  <si>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</si>
  <si>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</si>
  <si>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</si>
  <si>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</si>
  <si>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</si>
  <si>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</si>
  <si>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</si>
  <si>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</si>
  <si>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</si>
  <si>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</si>
  <si>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</si>
  <si>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</si>
  <si>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</si>
  <si>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</si>
  <si>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</si>
  <si>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</si>
  <si>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</si>
  <si>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</si>
  <si>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</si>
  <si>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</si>
  <si>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</si>
  <si>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</si>
  <si>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</si>
  <si>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</si>
  <si>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</si>
  <si>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</si>
  <si>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</si>
  <si>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</si>
  <si>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</si>
  <si>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</si>
  <si>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</si>
  <si>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</si>
  <si>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</si>
  <si>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</si>
  <si>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</si>
  <si>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</si>
  <si>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</si>
  <si>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</si>
  <si>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</si>
  <si>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</si>
  <si>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</si>
  <si>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</si>
  <si>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</si>
  <si>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</si>
  <si>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</si>
  <si>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</si>
  <si>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</si>
  <si>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</si>
  <si>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</si>
  <si>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</si>
  <si>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</si>
  <si>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</si>
  <si>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</si>
  <si>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</si>
  <si>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</si>
  <si>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</si>
  <si>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</si>
  <si>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</si>
  <si>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</si>
  <si>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</si>
  <si>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</si>
  <si>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</si>
  <si>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</si>
  <si>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</si>
  <si>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</si>
  <si>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</si>
  <si>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</si>
  <si>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</si>
  <si>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</si>
  <si>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</si>
  <si>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</si>
  <si>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</si>
  <si>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</si>
  <si>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</si>
  <si>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</si>
  <si>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</si>
  <si>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</si>
  <si>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</si>
  <si>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</si>
  <si>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</si>
  <si>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</si>
  <si>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</si>
  <si>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</si>
  <si>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</si>
  <si>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</si>
  <si>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</si>
  <si>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</si>
  <si>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</si>
  <si>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</si>
  <si>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</si>
  <si>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</si>
  <si>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</si>
  <si>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</si>
  <si>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</si>
  <si>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</si>
  <si>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</si>
  <si>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</si>
  <si>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</si>
  <si>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</si>
  <si>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</si>
  <si>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</si>
  <si>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</si>
  <si>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</si>
  <si>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</si>
  <si>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</si>
  <si>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</si>
  <si>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</si>
  <si>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</si>
  <si>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</si>
  <si>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</si>
  <si>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</si>
  <si>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</si>
  <si>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</si>
  <si>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</si>
  <si>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</si>
  <si>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</si>
  <si>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</si>
  <si>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</si>
  <si>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</si>
  <si>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</si>
  <si>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</si>
  <si>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</si>
  <si>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</si>
  <si>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</si>
  <si>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</si>
  <si>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</si>
  <si>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</si>
  <si>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</si>
  <si>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</si>
  <si>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</si>
  <si>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</si>
  <si>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</si>
  <si>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</si>
  <si>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</si>
  <si>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</si>
  <si>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</si>
  <si>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</si>
  <si>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</si>
  <si>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</si>
  <si>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</si>
  <si>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</si>
  <si>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</si>
  <si>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</si>
  <si>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</si>
  <si>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</si>
  <si>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</si>
  <si>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</si>
  <si>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</si>
  <si>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</si>
  <si>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</si>
  <si>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</si>
  <si>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</si>
  <si>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</si>
  <si>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</si>
  <si>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</si>
  <si>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</si>
  <si>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</si>
  <si>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</si>
  <si>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</si>
  <si>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</si>
  <si>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</si>
  <si>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</si>
  <si>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</si>
  <si>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</si>
  <si>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</si>
  <si>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</si>
  <si>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</si>
  <si>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</si>
  <si>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</si>
  <si>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</si>
  <si>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</si>
  <si>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</si>
  <si>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</si>
  <si>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</si>
  <si>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</si>
  <si>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</si>
  <si>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</si>
  <si>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</si>
  <si>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</si>
  <si>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</si>
  <si>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</si>
  <si>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</si>
  <si>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</si>
  <si>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</si>
  <si>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</si>
  <si>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</si>
  <si>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</si>
  <si>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</si>
  <si>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</si>
  <si>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</si>
  <si>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</si>
  <si>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</si>
  <si>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</si>
  <si>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</si>
  <si>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</si>
  <si>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</si>
  <si>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</si>
  <si>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</si>
  <si>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</si>
  <si>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</si>
  <si>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</si>
  <si>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</si>
  <si>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</si>
  <si>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</si>
  <si>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</si>
  <si>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</si>
  <si>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</si>
  <si>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</si>
  <si>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</si>
  <si>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</si>
  <si>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</si>
  <si>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</si>
  <si>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</si>
  <si>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</si>
  <si>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</si>
  <si>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</si>
  <si>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</si>
  <si>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</si>
  <si>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</si>
  <si>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</si>
  <si>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</si>
  <si>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</si>
  <si>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</si>
  <si>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</si>
  <si>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</si>
  <si>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</si>
  <si>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</si>
  <si>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</si>
  <si>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</si>
  <si>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</si>
  <si>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</si>
  <si>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</si>
  <si>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</si>
  <si>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</si>
  <si>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</si>
  <si>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</si>
  <si>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</si>
  <si>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</si>
  <si>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</si>
  <si>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</si>
  <si>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</si>
  <si>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</si>
  <si>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</si>
  <si>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</si>
  <si>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</si>
  <si>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</si>
  <si>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</si>
  <si>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</si>
  <si>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</si>
  <si>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</si>
  <si>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</si>
  <si>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</si>
  <si>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</si>
  <si>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</si>
  <si>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</si>
  <si>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</si>
  <si>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</si>
  <si>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</si>
  <si>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</si>
  <si>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</si>
  <si>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</si>
  <si>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</si>
  <si>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</si>
  <si>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</si>
  <si>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</si>
  <si>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</si>
  <si>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</si>
  <si>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</si>
  <si>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</si>
  <si>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</si>
  <si>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</si>
  <si>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</si>
  <si>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</si>
  <si>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</si>
  <si>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</si>
  <si>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</si>
  <si>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</si>
  <si>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</si>
  <si>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</si>
  <si>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</si>
  <si>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</si>
  <si>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</si>
  <si>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</si>
  <si>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</si>
  <si>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</si>
  <si>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</si>
  <si>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</si>
  <si>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</si>
  <si>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</si>
  <si>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</si>
  <si>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</si>
  <si>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</si>
  <si>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</si>
  <si>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</si>
  <si>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</si>
  <si>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</si>
  <si>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</si>
  <si>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</si>
  <si>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</si>
  <si>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</si>
  <si>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</si>
  <si>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</si>
  <si>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</si>
  <si>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</si>
  <si>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</si>
  <si>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</si>
  <si>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</si>
  <si>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</si>
  <si>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</si>
  <si>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</si>
  <si>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</si>
  <si>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</si>
  <si>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</si>
  <si>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</si>
  <si>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</si>
  <si>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</si>
  <si>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</si>
  <si>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</si>
  <si>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</si>
  <si>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</si>
  <si>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</si>
  <si>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</si>
  <si>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</si>
  <si>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</si>
  <si>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</si>
  <si>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</si>
  <si>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</si>
  <si>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</si>
  <si>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</si>
  <si>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</si>
  <si>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</si>
  <si>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</si>
  <si>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</si>
  <si>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</si>
  <si>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</si>
  <si>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</si>
  <si>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</si>
  <si>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</si>
  <si>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</si>
  <si>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</si>
  <si>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</si>
  <si>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</si>
  <si>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</si>
  <si>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</si>
  <si>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</si>
  <si>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</si>
  <si>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</si>
  <si>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</si>
  <si>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</si>
  <si>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</si>
  <si>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</si>
  <si>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</si>
  <si>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</si>
  <si>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</si>
  <si>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</si>
  <si>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</si>
  <si>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</si>
  <si>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</si>
  <si>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</si>
  <si>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</si>
  <si>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</si>
  <si>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</si>
  <si>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</si>
  <si>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</si>
  <si>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</si>
  <si>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</si>
  <si>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</si>
  <si>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</si>
  <si>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</si>
  <si>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</si>
  <si>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</si>
  <si>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</si>
  <si>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</si>
  <si>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</si>
  <si>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</si>
  <si>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</si>
  <si>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</si>
  <si>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</si>
  <si>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</si>
  <si>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</si>
  <si>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</si>
  <si>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</si>
  <si>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</si>
  <si>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</si>
  <si>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</si>
  <si>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</si>
  <si>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</si>
  <si>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</si>
  <si>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</si>
  <si>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</si>
  <si>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</si>
  <si>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</si>
  <si>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</si>
  <si>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</si>
  <si>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</si>
  <si>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</si>
  <si>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</si>
  <si>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</si>
  <si>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</si>
  <si>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</si>
  <si>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</si>
  <si>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</si>
  <si>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</si>
  <si>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</si>
  <si>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</si>
  <si>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</si>
  <si>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</si>
  <si>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</si>
  <si>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</si>
  <si>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</si>
  <si>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</si>
  <si>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</si>
  <si>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</si>
  <si>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</si>
  <si>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</si>
  <si>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</si>
  <si>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</si>
  <si>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</si>
  <si>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</si>
  <si>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</si>
  <si>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</si>
  <si>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</si>
  <si>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</si>
  <si>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</si>
  <si>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</si>
  <si>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</si>
  <si>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</si>
  <si>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</si>
  <si>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</si>
  <si>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</si>
  <si>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</si>
  <si>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</si>
  <si>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</si>
  <si>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</si>
  <si>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</si>
  <si>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</si>
  <si>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</si>
  <si>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</si>
  <si>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</si>
  <si>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</si>
  <si>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</si>
  <si>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</si>
  <si>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</si>
  <si>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</si>
  <si>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</si>
  <si>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</si>
  <si>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</si>
  <si>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</si>
  <si>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</si>
  <si>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</si>
  <si>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</si>
  <si>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</si>
  <si>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</si>
  <si>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</si>
  <si>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</si>
  <si>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</si>
  <si>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</si>
  <si>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</si>
  <si>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</si>
  <si>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</si>
  <si>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</si>
  <si>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</si>
  <si>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</si>
  <si>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</si>
  <si>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</si>
  <si>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</si>
  <si>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</si>
  <si>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</si>
  <si>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</si>
  <si>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</si>
  <si>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</si>
  <si>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</si>
  <si>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</si>
  <si>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</si>
  <si>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</si>
  <si>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</si>
  <si>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</si>
  <si>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</si>
  <si>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</si>
  <si>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</si>
  <si>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</si>
  <si>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</si>
  <si>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</si>
  <si>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</si>
  <si>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</si>
  <si>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</si>
  <si>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</si>
  <si>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</si>
  <si>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</si>
  <si>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</si>
  <si>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</si>
  <si>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</si>
  <si>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</si>
  <si>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</si>
  <si>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</si>
  <si>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</si>
  <si>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</si>
  <si>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</si>
  <si>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</si>
  <si>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</si>
  <si>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</si>
  <si>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</si>
  <si>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</si>
  <si>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</si>
  <si>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</si>
  <si>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</si>
  <si>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</si>
  <si>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</si>
  <si>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</si>
  <si>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</si>
  <si>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</si>
  <si>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</si>
  <si>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</si>
  <si>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</si>
  <si>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</si>
  <si>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</si>
  <si>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</si>
  <si>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</si>
  <si>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</si>
  <si>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</si>
  <si>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</si>
  <si>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</si>
  <si>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</si>
  <si>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</si>
  <si>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</si>
  <si>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</si>
  <si>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</si>
  <si>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</si>
  <si>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</si>
  <si>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</si>
  <si>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</si>
  <si>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</si>
  <si>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</si>
  <si>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</si>
  <si>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</si>
  <si>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</si>
  <si>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</si>
  <si>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</si>
  <si>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</si>
  <si>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</si>
  <si>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</si>
  <si>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</si>
  <si>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</si>
  <si>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</si>
  <si>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</si>
  <si>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</si>
  <si>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</si>
  <si>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</si>
  <si>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</si>
  <si>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</si>
  <si>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</si>
  <si>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</si>
  <si>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</si>
  <si>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</si>
  <si>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</si>
  <si>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</si>
  <si>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</si>
  <si>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</si>
  <si>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</si>
  <si>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</si>
  <si>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</si>
  <si>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</si>
  <si>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</si>
  <si>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</si>
  <si>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</si>
  <si>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</si>
  <si>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</si>
  <si>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</si>
  <si>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</si>
  <si>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</si>
  <si>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</si>
  <si>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</si>
  <si>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</si>
  <si>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</si>
  <si>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</si>
  <si>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</si>
  <si>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</si>
  <si>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</si>
  <si>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</si>
  <si>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</si>
  <si>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</si>
  <si>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</si>
  <si>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</si>
  <si>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</si>
  <si>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</si>
  <si>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</si>
  <si>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</si>
  <si>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</si>
  <si>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</si>
  <si>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</si>
  <si>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</si>
  <si>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</si>
  <si>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</si>
  <si>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</si>
  <si>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</si>
  <si>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</si>
  <si>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</si>
  <si>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</si>
  <si>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</si>
  <si>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</si>
  <si>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</si>
  <si>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</si>
  <si>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</si>
  <si>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</si>
  <si>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</si>
  <si>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</si>
  <si>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</si>
  <si>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</si>
  <si>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</si>
  <si>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</si>
  <si>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</si>
  <si>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</si>
  <si>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</si>
  <si>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</si>
  <si>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</si>
  <si>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</si>
  <si>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</si>
  <si>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</si>
  <si>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</si>
  <si>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</si>
  <si>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</si>
  <si>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</si>
  <si>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</si>
  <si>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</si>
  <si>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</si>
  <si>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</si>
  <si>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</si>
  <si>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</si>
  <si>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</si>
  <si>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</si>
  <si>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</si>
  <si>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</si>
  <si>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</si>
  <si>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</si>
  <si>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</si>
  <si>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</si>
  <si>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</si>
  <si>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</si>
  <si>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</si>
  <si>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</si>
  <si>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</si>
  <si>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</si>
  <si>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</si>
  <si>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</si>
  <si>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</si>
  <si>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</si>
  <si>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</si>
  <si>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</si>
  <si>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</si>
  <si>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</si>
  <si>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</si>
  <si>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</si>
  <si>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</si>
  <si>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</si>
  <si>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</si>
  <si>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</si>
  <si>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</si>
  <si>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</si>
  <si>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</si>
  <si>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</si>
  <si>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</si>
  <si>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</si>
  <si>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</si>
  <si>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</si>
  <si>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</si>
  <si>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</si>
  <si>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</si>
  <si>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</si>
  <si>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</si>
  <si>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</si>
  <si>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</si>
  <si>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</si>
  <si>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</si>
  <si>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</si>
  <si>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</si>
  <si>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</si>
  <si>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</si>
  <si>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</si>
  <si>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</si>
  <si>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</si>
  <si>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</si>
  <si>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</si>
  <si>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</si>
  <si>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</si>
  <si>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</si>
  <si>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</si>
  <si>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</si>
  <si>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</si>
  <si>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</si>
  <si>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</si>
  <si>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</si>
  <si>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</si>
  <si>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</si>
  <si>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</si>
  <si>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</si>
  <si>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</si>
  <si>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</si>
  <si>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</si>
  <si>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</si>
  <si>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</si>
  <si>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</si>
  <si>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</si>
  <si>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</si>
  <si>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</si>
  <si>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</si>
  <si>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</si>
  <si>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</si>
  <si>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</si>
  <si>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</si>
  <si>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</si>
  <si>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</si>
  <si>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</si>
  <si>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</si>
  <si>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</si>
  <si>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</si>
  <si>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</si>
  <si>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</si>
  <si>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</si>
  <si>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</si>
  <si>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</si>
  <si>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</si>
  <si>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</si>
  <si>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</si>
  <si>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</si>
  <si>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</si>
  <si>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</si>
  <si>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</si>
  <si>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</si>
  <si>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</si>
  <si>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</si>
  <si>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</si>
  <si>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</si>
  <si>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</si>
  <si>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</si>
  <si>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</si>
  <si>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</si>
  <si>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</si>
  <si>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</si>
  <si>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</si>
  <si>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</si>
  <si>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</si>
  <si>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</si>
  <si>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</si>
  <si>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</si>
  <si>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</si>
  <si>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</si>
  <si>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</si>
  <si>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</si>
  <si>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</si>
  <si>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</si>
  <si>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</si>
  <si>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</si>
  <si>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</si>
  <si>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</si>
  <si>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</si>
  <si>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</si>
  <si>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</si>
  <si>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</si>
  <si>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</si>
  <si>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</si>
  <si>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</si>
  <si>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</si>
  <si>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</si>
  <si>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</si>
  <si>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</si>
  <si>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</si>
  <si>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</si>
  <si>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</si>
  <si>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</si>
  <si>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</si>
  <si>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</si>
  <si>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</si>
  <si>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</si>
  <si>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</si>
  <si>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</si>
  <si>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</si>
  <si>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</si>
  <si>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</si>
  <si>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</si>
  <si>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</si>
  <si>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</si>
  <si>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</si>
  <si>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</si>
  <si>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</si>
  <si>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</si>
  <si>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</si>
  <si>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</si>
  <si>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</si>
  <si>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</si>
  <si>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</si>
  <si>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</si>
  <si>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</si>
  <si>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</si>
  <si>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</si>
  <si>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</si>
  <si>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</si>
  <si>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</si>
  <si>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</si>
  <si>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</si>
  <si>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</si>
  <si>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</si>
  <si>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</si>
  <si>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</si>
  <si>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</si>
  <si>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</si>
  <si>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</si>
  <si>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</si>
  <si>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</si>
  <si>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</si>
  <si>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</si>
  <si>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</si>
  <si>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</si>
  <si>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</si>
  <si>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</si>
  <si>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</si>
  <si>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</si>
  <si>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</si>
  <si>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</si>
  <si>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</si>
  <si>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</si>
  <si>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</si>
  <si>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</si>
  <si>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</si>
  <si>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</si>
  <si>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</si>
  <si>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</si>
  <si>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</si>
  <si>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</si>
  <si>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</si>
  <si>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</si>
  <si>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</si>
  <si>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</si>
  <si>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</si>
  <si>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</si>
  <si>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</si>
  <si>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</si>
  <si>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</si>
  <si>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</si>
  <si>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</si>
  <si>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</si>
  <si>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</si>
  <si>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</si>
  <si>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</si>
  <si>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</si>
  <si>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</si>
  <si>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</si>
  <si>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</si>
  <si>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</si>
  <si>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</si>
  <si>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</si>
  <si>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</si>
  <si>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</si>
  <si>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</si>
  <si>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</si>
  <si>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</si>
  <si>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</si>
  <si>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</si>
  <si>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</si>
  <si>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</si>
  <si>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</si>
  <si>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</si>
  <si>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</si>
  <si>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</si>
  <si>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</si>
  <si>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</si>
  <si>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</si>
  <si>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</si>
  <si>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</si>
  <si>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</si>
  <si>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</si>
  <si>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</si>
  <si>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</si>
  <si>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</si>
  <si>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</si>
  <si>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</si>
  <si>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</si>
  <si>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</si>
  <si>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</si>
  <si>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</si>
  <si>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</si>
  <si>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</si>
  <si>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</si>
  <si>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</si>
  <si>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</si>
  <si>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</si>
  <si>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</si>
  <si>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</si>
  <si>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</si>
  <si>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</si>
  <si>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</si>
  <si>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</si>
  <si>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</si>
  <si>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</si>
  <si>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</si>
  <si>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</si>
  <si>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</si>
  <si>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</si>
  <si>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</si>
  <si>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</si>
  <si>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</si>
  <si>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</si>
  <si>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</si>
  <si>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</si>
  <si>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</si>
  <si>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</si>
  <si>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</si>
  <si>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</si>
  <si>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</si>
  <si>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</si>
  <si>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</si>
  <si>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</si>
  <si>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</si>
  <si>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</si>
  <si>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</si>
  <si>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</si>
  <si>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</si>
  <si>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</si>
  <si>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</si>
  <si>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</si>
  <si>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</si>
  <si>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</si>
  <si>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</si>
  <si>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</si>
  <si>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</si>
  <si>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</si>
  <si>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</si>
  <si>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</si>
  <si>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</si>
  <si>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</si>
  <si>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</si>
  <si>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</si>
  <si>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</si>
  <si>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</si>
  <si>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</si>
  <si>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</si>
  <si>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</si>
  <si>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</si>
  <si>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</si>
  <si>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</si>
  <si>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</si>
  <si>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</si>
  <si>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</si>
  <si>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</si>
  <si>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</si>
  <si>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</si>
  <si>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</si>
  <si>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</si>
  <si>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</si>
  <si>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</si>
  <si>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</si>
  <si>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</si>
  <si>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</si>
  <si>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</si>
  <si>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</si>
  <si>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</si>
  <si>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</si>
  <si>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</si>
  <si>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</si>
  <si>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</si>
  <si>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</si>
  <si>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</si>
  <si>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</si>
  <si>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</si>
  <si>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</si>
  <si>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</si>
  <si>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</si>
  <si>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</si>
  <si>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</si>
  <si>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</si>
  <si>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</si>
  <si>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</si>
  <si>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</si>
  <si>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</si>
  <si>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</si>
  <si>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</si>
  <si>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</si>
  <si>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</si>
  <si>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</si>
  <si>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</si>
  <si>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</si>
  <si>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</si>
  <si>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</si>
  <si>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</si>
  <si>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</si>
  <si>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</si>
  <si>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</si>
  <si>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</si>
  <si>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</si>
  <si>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</si>
  <si>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</si>
  <si>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</si>
  <si>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</si>
  <si>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</si>
  <si>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</si>
  <si>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</si>
  <si>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</si>
  <si>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</si>
  <si>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</si>
  <si>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</si>
  <si>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</si>
  <si>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</si>
  <si>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</si>
  <si>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</si>
  <si>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</si>
  <si>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</si>
  <si>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</si>
  <si>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</si>
  <si>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</si>
  <si>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</si>
  <si>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</si>
  <si>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</si>
  <si>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</si>
  <si>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</si>
  <si>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</si>
  <si>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</si>
  <si>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</si>
  <si>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</si>
  <si>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</si>
  <si>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</si>
  <si>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</si>
  <si>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</si>
  <si>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</si>
  <si>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</si>
  <si>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</si>
  <si>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</si>
  <si>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</si>
  <si>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</si>
  <si>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</si>
  <si>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</si>
  <si>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</si>
  <si>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</si>
  <si>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</si>
  <si>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</si>
  <si>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</si>
  <si>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</si>
  <si>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</si>
  <si>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</si>
  <si>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</si>
  <si>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</si>
  <si>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</si>
  <si>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</si>
  <si>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</si>
  <si>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</si>
  <si>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</si>
  <si>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</si>
  <si>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</si>
  <si>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</si>
  <si>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</si>
  <si>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</si>
  <si>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</si>
  <si>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</si>
  <si>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</si>
  <si>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</si>
  <si>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</si>
  <si>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</si>
  <si>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</si>
  <si>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</si>
  <si>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</si>
  <si>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</si>
  <si>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</si>
  <si>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</si>
  <si>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</si>
  <si>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</si>
  <si>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</si>
  <si>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</si>
  <si>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</si>
  <si>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</si>
  <si>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</si>
  <si>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</si>
  <si>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</si>
  <si>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</si>
  <si>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</si>
  <si>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</si>
  <si>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</si>
  <si>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</si>
  <si>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</si>
  <si>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</si>
  <si>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</si>
  <si>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</si>
  <si>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</si>
  <si>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</si>
  <si>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</si>
  <si>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</si>
  <si>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</si>
  <si>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</si>
  <si>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</si>
  <si>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</si>
  <si>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</si>
  <si>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</si>
  <si>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</si>
  <si>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</si>
  <si>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</si>
  <si>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</si>
  <si>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</si>
  <si>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</si>
  <si>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</si>
  <si>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</si>
  <si>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</si>
  <si>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</si>
  <si>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</si>
  <si>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</si>
  <si>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</si>
  <si>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</si>
  <si>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</si>
  <si>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</si>
  <si>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</si>
  <si>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</si>
  <si>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</si>
  <si>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</si>
  <si>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</si>
  <si>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</si>
  <si>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</si>
  <si>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</si>
  <si>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</si>
  <si>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</si>
  <si>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</si>
  <si>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</si>
  <si>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</si>
  <si>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</si>
  <si>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</si>
  <si>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</si>
  <si>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</si>
  <si>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</si>
  <si>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</si>
  <si>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</si>
  <si>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</si>
  <si>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</si>
  <si>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</si>
  <si>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</si>
  <si>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</si>
  <si>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</si>
  <si>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</si>
  <si>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</si>
  <si>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</si>
  <si>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</si>
  <si>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</si>
  <si>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</si>
  <si>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</si>
  <si>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</si>
  <si>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</si>
  <si>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</si>
  <si>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</si>
  <si>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</si>
  <si>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</si>
  <si>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</si>
  <si>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</si>
  <si>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</si>
  <si>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</si>
  <si>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</si>
  <si>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</si>
  <si>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</si>
  <si>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</si>
  <si>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</si>
  <si>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</si>
  <si>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</si>
  <si>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</si>
  <si>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</si>
  <si>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</si>
  <si>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</si>
  <si>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</si>
  <si>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</si>
  <si>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</si>
  <si>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</si>
  <si>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</si>
  <si>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</si>
  <si>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</si>
  <si>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</si>
  <si>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</si>
  <si>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</si>
  <si>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</si>
  <si>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</si>
  <si>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</si>
  <si>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</si>
  <si>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</si>
  <si>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</si>
  <si>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</si>
  <si>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</si>
  <si>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</si>
  <si>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</si>
  <si>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</si>
  <si>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</si>
  <si>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</si>
  <si>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</si>
  <si>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</si>
  <si>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</si>
  <si>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</si>
  <si>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</si>
  <si>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</si>
  <si>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</si>
  <si>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</si>
  <si>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</si>
  <si>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</si>
  <si>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</si>
  <si>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</si>
  <si>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</si>
  <si>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</si>
  <si>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</si>
  <si>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</si>
  <si>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</si>
  <si>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</si>
  <si>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</si>
  <si>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</si>
  <si>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</si>
  <si>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</si>
  <si>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</si>
  <si>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</si>
  <si>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</si>
  <si>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</si>
  <si>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</si>
  <si>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</si>
  <si>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</si>
  <si>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</si>
  <si>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</si>
  <si>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</si>
  <si>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</si>
  <si>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</si>
  <si>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</si>
  <si>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</si>
  <si>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</si>
  <si>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</si>
  <si>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</si>
  <si>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</si>
  <si>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</si>
  <si>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</si>
  <si>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</si>
  <si>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</si>
  <si>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</si>
  <si>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</si>
  <si>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</si>
  <si>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</si>
  <si>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</si>
  <si>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</si>
  <si>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</si>
  <si>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</si>
  <si>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</si>
  <si>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</si>
  <si>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</si>
  <si>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</si>
  <si>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</si>
  <si>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</si>
  <si>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</si>
  <si>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</si>
  <si>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</si>
  <si>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</si>
  <si>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</si>
  <si>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</si>
  <si>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</si>
  <si>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</si>
  <si>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</si>
  <si>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</si>
  <si>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</si>
  <si>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</si>
  <si>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</si>
  <si>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</si>
  <si>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</si>
  <si>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</si>
  <si>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</si>
  <si>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</si>
  <si>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</si>
  <si>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</si>
  <si>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</si>
  <si>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</si>
  <si>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</si>
  <si>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</si>
  <si>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</si>
  <si>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</si>
  <si>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</si>
  <si>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</si>
  <si>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</si>
  <si>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</si>
  <si>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</si>
  <si>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</si>
  <si>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</si>
  <si>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</si>
  <si>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</si>
  <si>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</si>
  <si>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</si>
  <si>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</si>
  <si>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</si>
  <si>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</si>
  <si>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</si>
  <si>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</si>
  <si>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</si>
  <si>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</si>
  <si>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</si>
  <si>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</si>
  <si>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</si>
  <si>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</si>
  <si>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</si>
  <si>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</si>
  <si>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</si>
  <si>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</si>
  <si>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</si>
  <si>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</si>
  <si>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</si>
  <si>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</si>
  <si>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</si>
  <si>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</si>
  <si>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</si>
  <si>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</si>
  <si>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</si>
  <si>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</si>
  <si>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</si>
  <si>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</si>
  <si>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</si>
  <si>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</si>
  <si>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</si>
  <si>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</si>
  <si>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</si>
  <si>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</si>
  <si>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</si>
  <si>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</si>
  <si>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</si>
  <si>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</si>
  <si>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</si>
  <si>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</si>
  <si>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</si>
  <si>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</si>
  <si>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</si>
  <si>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</si>
  <si>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</si>
  <si>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</si>
  <si>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</si>
  <si>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</si>
  <si>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</si>
  <si>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</si>
  <si>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</si>
  <si>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</si>
  <si>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</si>
  <si>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</si>
  <si>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</si>
  <si>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</si>
  <si>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</si>
  <si>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</si>
  <si>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</si>
  <si>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</si>
  <si>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</si>
  <si>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</si>
  <si>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</si>
  <si>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</si>
  <si>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</si>
  <si>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</si>
  <si>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</si>
  <si>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</si>
  <si>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</si>
  <si>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</si>
  <si>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</si>
  <si>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</si>
  <si>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</si>
  <si>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</si>
  <si>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</si>
  <si>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</si>
  <si>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</si>
  <si>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</si>
  <si>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</si>
  <si>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</si>
  <si>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</si>
  <si>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</si>
  <si>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</si>
  <si>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</si>
  <si>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</si>
  <si>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</si>
  <si>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</si>
  <si>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</si>
  <si>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</si>
  <si>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</si>
  <si>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</si>
  <si>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</si>
  <si>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</si>
  <si>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</si>
  <si>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</si>
  <si>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</si>
  <si>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</si>
  <si>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</si>
  <si>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</si>
  <si>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</si>
  <si>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</si>
  <si>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</si>
  <si>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</si>
  <si>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</si>
  <si>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</si>
  <si>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</si>
  <si>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</si>
  <si>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</si>
  <si>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</si>
  <si>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</si>
  <si>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</si>
  <si>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</si>
  <si>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</si>
  <si>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</si>
  <si>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</si>
  <si>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</si>
  <si>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</si>
  <si>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</si>
  <si>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</si>
  <si>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</si>
  <si>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</si>
  <si>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</si>
  <si>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</si>
  <si>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</si>
  <si>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</si>
  <si>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</si>
  <si>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</si>
  <si>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</si>
  <si>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</si>
  <si>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</si>
  <si>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</si>
  <si>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</si>
  <si>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</si>
  <si>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</si>
  <si>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</si>
  <si>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</si>
  <si>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</si>
  <si>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</si>
  <si>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</si>
  <si>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</si>
  <si>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</si>
  <si>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</si>
  <si>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</si>
  <si>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</si>
  <si>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</si>
  <si>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</si>
  <si>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</si>
  <si>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</si>
  <si>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</si>
  <si>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</si>
  <si>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</si>
  <si>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</si>
  <si>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</si>
  <si>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</si>
  <si>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</si>
  <si>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</si>
  <si>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</si>
  <si>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</si>
  <si>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</si>
  <si>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</si>
  <si>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</si>
  <si>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</si>
  <si>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</si>
  <si>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</si>
  <si>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</si>
  <si>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</si>
  <si>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</si>
  <si>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</si>
  <si>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</si>
  <si>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</si>
  <si>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</si>
  <si>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</si>
  <si>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</si>
  <si>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</si>
  <si>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</si>
  <si>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</si>
  <si>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</si>
  <si>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</si>
  <si>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</si>
  <si>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</si>
  <si>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</si>
  <si>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</si>
  <si>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</si>
  <si>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</si>
  <si>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</si>
  <si>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</si>
  <si>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</si>
  <si>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</si>
  <si>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</si>
  <si>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</si>
  <si>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</si>
  <si>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</si>
  <si>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</si>
  <si>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</si>
  <si>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</si>
  <si>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</si>
  <si>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</si>
  <si>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</si>
  <si>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</si>
  <si>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</si>
  <si>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</si>
  <si>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</si>
  <si>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</si>
  <si>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</si>
  <si>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</si>
  <si>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</si>
  <si>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</si>
  <si>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</si>
  <si>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</si>
  <si>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</si>
  <si>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</si>
  <si>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</si>
  <si>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</si>
  <si>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</si>
  <si>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</si>
  <si>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</si>
  <si>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</si>
  <si>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</si>
  <si>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</si>
  <si>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</si>
  <si>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</si>
  <si>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</si>
  <si>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</si>
  <si>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</si>
  <si>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</si>
  <si>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</si>
  <si>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</si>
  <si>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</si>
  <si>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</si>
  <si>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</si>
  <si>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</si>
  <si>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</si>
  <si>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</si>
  <si>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</si>
  <si>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</si>
  <si>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</si>
  <si>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</si>
  <si>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</si>
  <si>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</si>
  <si>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</si>
  <si>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</si>
  <si>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</si>
  <si>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</si>
  <si>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</si>
  <si>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</si>
  <si>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</si>
  <si>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</si>
  <si>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</si>
  <si>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</si>
  <si>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</si>
  <si>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</si>
  <si>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</si>
  <si>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</si>
  <si>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</si>
  <si>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</si>
  <si>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</si>
  <si>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</si>
  <si>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</si>
  <si>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</si>
  <si>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</si>
  <si>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</si>
  <si>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</si>
  <si>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</si>
  <si>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</si>
  <si>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</si>
  <si>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</si>
  <si>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</si>
  <si>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</si>
  <si>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</si>
  <si>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</si>
  <si>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</si>
  <si>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</si>
  <si>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</si>
  <si>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</si>
  <si>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</si>
  <si>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</si>
  <si>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</si>
  <si>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</si>
  <si>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</si>
  <si>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</si>
  <si>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</si>
  <si>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</si>
  <si>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</si>
  <si>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</si>
  <si>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</si>
  <si>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</si>
  <si>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</si>
  <si>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</si>
  <si>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</si>
  <si>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</si>
  <si>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</si>
  <si>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</si>
  <si>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</si>
  <si>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</si>
  <si>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</si>
  <si>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</si>
  <si>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</si>
  <si>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</si>
  <si>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</si>
  <si>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</si>
  <si>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</si>
  <si>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</si>
  <si>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</si>
  <si>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</si>
  <si>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</si>
  <si>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</si>
  <si>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</si>
  <si>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</si>
  <si>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</si>
  <si>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</si>
  <si>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</si>
  <si>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</si>
  <si>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</si>
  <si>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</si>
  <si>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</si>
  <si>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</si>
  <si>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</si>
  <si>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</si>
  <si>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</si>
  <si>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</si>
  <si>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</si>
  <si>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</si>
  <si>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</si>
  <si>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</si>
  <si>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</si>
  <si>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</si>
  <si>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</si>
  <si>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</si>
  <si>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</si>
  <si>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</si>
  <si>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</si>
  <si>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</si>
  <si>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</si>
  <si>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</si>
  <si>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</si>
  <si>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</si>
  <si>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</si>
  <si>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</si>
  <si>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</si>
  <si>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</si>
  <si>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</si>
  <si>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</si>
  <si>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</si>
  <si>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</si>
  <si>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</si>
  <si>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</si>
  <si>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</si>
  <si>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</si>
  <si>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</si>
  <si>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</si>
  <si>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</si>
  <si>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</si>
  <si>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</si>
  <si>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</si>
  <si>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</si>
  <si>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</si>
  <si>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</si>
  <si>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</si>
  <si>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</si>
  <si>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</si>
  <si>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</si>
  <si>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</si>
  <si>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</si>
  <si>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</si>
  <si>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</si>
  <si>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</si>
  <si>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</si>
  <si>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</si>
  <si>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</si>
  <si>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</si>
  <si>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</si>
  <si>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</si>
  <si>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</si>
  <si>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</si>
  <si>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</si>
  <si>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</si>
  <si>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</si>
  <si>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</si>
  <si>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</si>
  <si>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</si>
  <si>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</si>
  <si>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</si>
  <si>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</si>
  <si>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</si>
  <si>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</si>
  <si>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</si>
  <si>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</si>
  <si>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</si>
  <si>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</si>
  <si>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</si>
  <si>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</si>
  <si>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</si>
  <si>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</si>
  <si>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</si>
  <si>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</si>
  <si>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</si>
  <si>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</si>
  <si>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</si>
  <si>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</si>
  <si>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</si>
  <si>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</si>
  <si>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</si>
  <si>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</si>
  <si>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</si>
  <si>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</si>
  <si>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</si>
  <si>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</si>
  <si>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</si>
  <si>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</si>
  <si>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</si>
  <si>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</si>
  <si>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</si>
  <si>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</si>
  <si>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</si>
  <si>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</si>
  <si>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</si>
  <si>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</si>
  <si>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</si>
  <si>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</si>
  <si>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</si>
  <si>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</si>
  <si>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</si>
  <si>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</si>
  <si>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</si>
  <si>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</si>
  <si>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</si>
  <si>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</si>
  <si>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</si>
  <si>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</si>
  <si>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</si>
  <si>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</si>
  <si>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</si>
  <si>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</si>
  <si>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</si>
  <si>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</si>
  <si>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</si>
  <si>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</si>
  <si>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</si>
  <si>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</si>
  <si>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</si>
  <si>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</si>
  <si>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</si>
  <si>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</si>
  <si>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</si>
  <si>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</si>
  <si>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</si>
  <si>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</si>
  <si>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</si>
  <si>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</si>
  <si>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</si>
  <si>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</si>
  <si>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</si>
  <si>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</si>
  <si>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</si>
  <si>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</si>
  <si>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</si>
  <si>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</si>
  <si>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</si>
  <si>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</si>
  <si>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</si>
  <si>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</si>
  <si>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</si>
  <si>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</si>
  <si>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</si>
  <si>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</si>
  <si>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</si>
  <si>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</si>
  <si>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</si>
  <si>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</si>
  <si>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</si>
  <si>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</si>
  <si>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</si>
  <si>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</si>
  <si>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</si>
  <si>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</si>
  <si>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</si>
  <si>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</si>
  <si>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</si>
  <si>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</si>
  <si>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</si>
  <si>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</si>
  <si>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</si>
  <si>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</si>
  <si>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</si>
  <si>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</si>
  <si>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</si>
  <si>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</si>
  <si>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</si>
  <si>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</si>
  <si>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</si>
  <si>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</si>
  <si>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</si>
  <si>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</si>
  <si>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</si>
  <si>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</si>
  <si>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</si>
  <si>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</si>
  <si>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</si>
  <si>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</si>
  <si>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</si>
  <si>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</si>
  <si>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</si>
  <si>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</si>
  <si>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</si>
  <si>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</si>
  <si>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</si>
  <si>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</si>
  <si>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</si>
  <si>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</si>
  <si>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</si>
  <si>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</si>
  <si>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</si>
  <si>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</si>
  <si>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</si>
  <si>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</si>
  <si>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</si>
  <si>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</si>
  <si>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</si>
  <si>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</si>
  <si>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</si>
  <si>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</si>
  <si>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</si>
  <si>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</si>
  <si>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</si>
  <si>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</si>
  <si>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</si>
  <si>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</si>
  <si>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</si>
  <si>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</si>
  <si>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</si>
  <si>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</si>
  <si>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</si>
  <si>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</si>
  <si>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</si>
  <si>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</si>
  <si>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</si>
  <si>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</si>
  <si>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</si>
  <si>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</si>
  <si>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</si>
  <si>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</si>
  <si>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</si>
  <si>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</si>
  <si>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</si>
  <si>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</si>
  <si>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</si>
  <si>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</si>
  <si>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</si>
  <si>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</si>
  <si>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</si>
  <si>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</si>
  <si>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</si>
  <si>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</si>
  <si>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</si>
  <si>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</si>
  <si>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</si>
  <si>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</si>
  <si>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</si>
  <si>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</si>
  <si>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</si>
  <si>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</si>
  <si>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</si>
  <si>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</si>
  <si>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</si>
  <si>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</si>
  <si>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</si>
  <si>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</si>
  <si>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</si>
  <si>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</si>
  <si>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</si>
  <si>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</si>
  <si>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</si>
  <si>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</si>
  <si>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</si>
  <si>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</si>
  <si>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</si>
  <si>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</si>
  <si>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</si>
  <si>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</si>
  <si>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</si>
  <si>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</si>
  <si>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</si>
  <si>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</si>
  <si>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</si>
  <si>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</si>
  <si>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</si>
  <si>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</si>
  <si>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</si>
  <si>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</si>
  <si>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</si>
  <si>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</si>
  <si>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</si>
  <si>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</si>
  <si>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</si>
  <si>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</si>
  <si>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</si>
  <si>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</si>
  <si>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</si>
  <si>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</si>
  <si>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</si>
  <si>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</si>
  <si>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</si>
  <si>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</si>
  <si>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</si>
  <si>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</si>
  <si>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</si>
  <si>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</si>
  <si>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</si>
  <si>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</si>
  <si>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</si>
  <si>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</si>
  <si>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</si>
  <si>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</si>
  <si>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</si>
  <si>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</si>
  <si>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</si>
  <si>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</si>
  <si>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</si>
  <si>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</si>
  <si>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</si>
  <si>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</si>
  <si>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</si>
  <si>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</si>
  <si>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</si>
  <si>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</si>
  <si>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</si>
  <si>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</si>
  <si>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</si>
  <si>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</si>
  <si>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</si>
  <si>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</si>
  <si>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</si>
  <si>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</si>
  <si>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</si>
  <si>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</si>
  <si>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</si>
  <si>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</si>
  <si>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</si>
  <si>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</si>
  <si>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</si>
  <si>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</si>
  <si>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</si>
  <si>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</si>
  <si>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</si>
  <si>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</si>
  <si>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</si>
  <si>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</si>
  <si>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</si>
  <si>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</si>
  <si>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</si>
  <si>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</si>
  <si>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</si>
  <si>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</si>
  <si>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</si>
  <si>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</si>
  <si>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</si>
  <si>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</si>
  <si>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</si>
  <si>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</si>
  <si>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</si>
  <si>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</si>
  <si>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</si>
  <si>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</si>
  <si>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</si>
  <si>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</si>
  <si>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</si>
  <si>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</si>
  <si>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</si>
  <si>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</si>
  <si>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</si>
  <si>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</si>
  <si>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</si>
  <si>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</si>
  <si>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</si>
  <si>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</si>
  <si>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</si>
  <si>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</si>
  <si>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</si>
  <si>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</si>
  <si>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</si>
  <si>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</si>
  <si>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</si>
  <si>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</si>
  <si>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</si>
  <si>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</si>
  <si>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</si>
  <si>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</si>
  <si>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</si>
  <si>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</si>
  <si>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</si>
  <si>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</si>
  <si>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</si>
  <si>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</si>
  <si>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</si>
  <si>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</si>
  <si>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</si>
  <si>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</si>
  <si>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</si>
  <si>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</si>
  <si>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</si>
  <si>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</si>
  <si>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</si>
  <si>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</si>
  <si>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</si>
  <si>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</si>
  <si>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</si>
  <si>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</si>
  <si>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</si>
  <si>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</si>
  <si>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</si>
  <si>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</si>
  <si>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</si>
  <si>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</si>
  <si>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</si>
  <si>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</si>
  <si>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</si>
  <si>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</si>
  <si>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</si>
  <si>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</si>
  <si>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</si>
  <si>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</si>
  <si>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</si>
  <si>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</si>
  <si>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</si>
  <si>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</si>
  <si>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</si>
  <si>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</si>
  <si>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</si>
  <si>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</si>
  <si>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</si>
  <si>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</si>
  <si>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</si>
  <si>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</si>
  <si>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</si>
  <si>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</si>
  <si>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</si>
  <si>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</si>
  <si>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</si>
  <si>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</si>
  <si>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</si>
  <si>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</si>
  <si>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</si>
  <si>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</si>
  <si>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</si>
  <si>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</si>
  <si>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</si>
  <si>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</si>
  <si>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</si>
  <si>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</si>
  <si>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</si>
  <si>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</si>
  <si>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</si>
  <si>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</si>
  <si>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</si>
  <si>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</si>
  <si>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</si>
  <si>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</si>
  <si>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</si>
  <si>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</si>
  <si>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</si>
  <si>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</si>
  <si>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</si>
  <si>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</si>
  <si>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</si>
  <si>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</si>
  <si>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</si>
  <si>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</si>
  <si>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</si>
  <si>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</si>
  <si>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</si>
  <si>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</si>
  <si>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</si>
  <si>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</si>
  <si>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</si>
  <si>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</si>
  <si>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</si>
  <si>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</si>
  <si>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</si>
  <si>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</si>
  <si>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</si>
  <si>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</si>
  <si>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</si>
  <si>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</si>
  <si>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</si>
  <si>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</si>
  <si>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</si>
  <si>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</si>
  <si>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</si>
  <si>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</si>
  <si>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</si>
  <si>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</si>
  <si>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</si>
  <si>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</si>
  <si>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</si>
  <si>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</si>
  <si>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</si>
  <si>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</si>
  <si>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</si>
  <si>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</si>
  <si>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</si>
  <si>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</si>
  <si>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</si>
  <si>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</si>
  <si>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</si>
  <si>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</si>
  <si>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</si>
  <si>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</si>
  <si>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</si>
  <si>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</si>
  <si>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</si>
  <si>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</si>
  <si>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</si>
  <si>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</si>
  <si>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</si>
  <si>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</si>
  <si>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</si>
  <si>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</si>
  <si>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</si>
  <si>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</si>
  <si>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</si>
  <si>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</si>
  <si>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</si>
  <si>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</si>
  <si>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</si>
  <si>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</si>
  <si>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</si>
  <si>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</si>
  <si>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</si>
  <si>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</si>
  <si>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</si>
  <si>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</si>
  <si>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</si>
  <si>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</si>
  <si>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</si>
  <si>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</si>
  <si>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</si>
  <si>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</si>
  <si>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</si>
  <si>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</si>
  <si>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</si>
  <si>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</si>
  <si>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</si>
  <si>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</si>
  <si>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</si>
  <si>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</si>
  <si>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</si>
  <si>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</si>
  <si>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</si>
  <si>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</si>
  <si>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</si>
  <si>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</si>
  <si>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</si>
  <si>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</si>
  <si>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</si>
  <si>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</si>
  <si>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</si>
  <si>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</si>
  <si>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</si>
  <si>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</si>
  <si>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</si>
  <si>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</si>
  <si>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</si>
  <si>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</si>
  <si>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</si>
  <si>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</si>
  <si>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</si>
  <si>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</si>
  <si>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</si>
  <si>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</si>
  <si>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</si>
  <si>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</si>
  <si>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</si>
  <si>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</si>
  <si>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</si>
  <si>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</si>
  <si>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</si>
  <si>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</si>
  <si>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</si>
  <si>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</si>
  <si>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</si>
  <si>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</si>
  <si>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</si>
  <si>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</si>
  <si>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</si>
  <si>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</si>
  <si>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</si>
  <si>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</si>
  <si>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</si>
  <si>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</si>
  <si>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</si>
  <si>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</si>
  <si>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</si>
  <si>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</si>
  <si>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</si>
  <si>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</si>
  <si>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</si>
  <si>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</si>
  <si>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</si>
  <si>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</si>
  <si>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</si>
  <si>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</si>
  <si>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</si>
  <si>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</si>
  <si>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</si>
  <si>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</si>
  <si>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</si>
  <si>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</si>
  <si>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</si>
  <si>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</si>
  <si>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</si>
  <si>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</si>
  <si>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</si>
  <si>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</si>
  <si>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</si>
  <si>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</si>
  <si>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</si>
  <si>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</si>
  <si>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</si>
  <si>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</si>
  <si>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</si>
  <si>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</si>
  <si>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</si>
  <si>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</si>
  <si>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</si>
  <si>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</si>
  <si>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</si>
  <si>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</si>
  <si>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</si>
  <si>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</si>
  <si>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</si>
  <si>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</si>
  <si>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</si>
  <si>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</si>
  <si>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</si>
  <si>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</si>
  <si>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</si>
  <si>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</si>
  <si>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</si>
  <si>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</si>
  <si>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</si>
  <si>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</si>
  <si>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</si>
  <si>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</si>
  <si>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</si>
  <si>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</si>
  <si>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</si>
  <si>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</si>
  <si>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</si>
  <si>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</si>
  <si>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</si>
  <si>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</si>
  <si>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</si>
  <si>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</si>
  <si>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</si>
  <si>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</si>
  <si>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</si>
  <si>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</si>
  <si>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</si>
  <si>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</si>
  <si>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</si>
  <si>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</si>
  <si>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</si>
  <si>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</si>
  <si>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</si>
  <si>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</si>
  <si>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</si>
  <si>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</si>
  <si>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</si>
  <si>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</si>
  <si>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</si>
  <si>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</si>
  <si>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</si>
  <si>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</si>
  <si>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</si>
  <si>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</si>
  <si>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</si>
  <si>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</si>
  <si>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</si>
  <si>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</si>
  <si>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</si>
  <si>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</si>
  <si>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</si>
  <si>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</si>
  <si>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</si>
  <si>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</si>
  <si>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</si>
  <si>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</si>
  <si>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</si>
  <si>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</si>
  <si>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</si>
  <si>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</si>
  <si>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</si>
  <si>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</si>
  <si>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</si>
  <si>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</si>
  <si>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</si>
  <si>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</si>
  <si>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</si>
  <si>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</si>
  <si>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</si>
  <si>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</si>
  <si>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</si>
  <si>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</si>
  <si>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</si>
  <si>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</si>
  <si>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</si>
  <si>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</si>
  <si>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</si>
  <si>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</si>
  <si>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</si>
  <si>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</si>
  <si>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</si>
  <si>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</si>
  <si>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</si>
  <si>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</si>
  <si>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</si>
  <si>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</si>
  <si>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</si>
  <si>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</si>
  <si>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</si>
  <si>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</si>
  <si>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</si>
  <si>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</si>
  <si>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</si>
  <si>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</si>
  <si>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</si>
  <si>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</si>
  <si>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</si>
  <si>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</si>
  <si>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</si>
  <si>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</si>
  <si>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</si>
  <si>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</si>
  <si>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</si>
  <si>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</si>
  <si>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</si>
  <si>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</si>
  <si>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</si>
  <si>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</si>
  <si>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</si>
  <si>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</si>
  <si>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</si>
  <si>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</si>
  <si>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</si>
  <si>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</si>
  <si>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</si>
  <si>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</si>
  <si>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</si>
  <si>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</si>
  <si>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</si>
  <si>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</si>
  <si>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</si>
  <si>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</si>
  <si>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</si>
  <si>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</si>
  <si>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</si>
  <si>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</si>
  <si>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</si>
  <si>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</si>
  <si>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</si>
  <si>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</si>
  <si>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</si>
  <si>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</si>
  <si>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</si>
  <si>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</si>
  <si>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</si>
  <si>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</si>
  <si>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</si>
  <si>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</si>
  <si>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</si>
  <si>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</si>
  <si>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</si>
  <si>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</si>
  <si>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</si>
  <si>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</si>
  <si>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</si>
  <si>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</si>
  <si>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</si>
  <si>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</si>
  <si>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</si>
  <si>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</si>
  <si>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</si>
  <si>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</si>
  <si>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</si>
  <si>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</si>
  <si>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</si>
  <si>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</si>
  <si>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</si>
  <si>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</si>
  <si>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</si>
  <si>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</si>
  <si>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</si>
  <si>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</si>
  <si>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</si>
  <si>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</si>
  <si>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</si>
  <si>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</si>
  <si>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</si>
  <si>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</si>
  <si>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</si>
  <si>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</si>
  <si>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</si>
  <si>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</si>
  <si>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</si>
  <si>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</si>
  <si>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</si>
  <si>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</si>
  <si>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</si>
  <si>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</si>
  <si>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</si>
  <si>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</si>
  <si>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</si>
  <si>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</si>
  <si>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</si>
  <si>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</si>
  <si>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</si>
  <si>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</si>
  <si>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</si>
  <si>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</si>
  <si>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</si>
  <si>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</si>
  <si>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</si>
  <si>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</si>
  <si>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</si>
  <si>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</si>
  <si>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</si>
  <si>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</si>
  <si>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</si>
  <si>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</si>
  <si>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</si>
  <si>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</si>
  <si>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</si>
  <si>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</si>
  <si>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</si>
  <si>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</si>
  <si>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</si>
  <si>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</si>
  <si>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</si>
  <si>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</si>
  <si>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</si>
  <si>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</si>
  <si>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</si>
  <si>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</si>
  <si>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</si>
  <si>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</si>
  <si>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</si>
  <si>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</si>
  <si>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</si>
  <si>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</si>
  <si>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</si>
  <si>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</si>
  <si>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</si>
  <si>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</si>
  <si>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</si>
  <si>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</si>
  <si>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</si>
  <si>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</si>
  <si>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</si>
  <si>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</si>
  <si>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</si>
  <si>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</si>
  <si>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</si>
  <si>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</si>
  <si>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</si>
  <si>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</si>
  <si>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</si>
  <si>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</si>
  <si>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</si>
  <si>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</si>
  <si>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</si>
  <si>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</si>
  <si>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</si>
  <si>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</si>
  <si>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</si>
  <si>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</si>
  <si>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</si>
  <si>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</si>
  <si>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</si>
  <si>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</si>
  <si>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</si>
  <si>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</si>
  <si>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</si>
  <si>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</si>
  <si>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</si>
  <si>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</si>
  <si>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</si>
  <si>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</si>
  <si>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</si>
  <si>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</si>
  <si>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</si>
  <si>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</si>
  <si>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</si>
  <si>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</si>
  <si>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</si>
  <si>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</si>
  <si>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</si>
  <si>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</si>
  <si>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</si>
  <si>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</si>
  <si>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</si>
  <si>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</si>
  <si>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</si>
  <si>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</si>
  <si>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</si>
  <si>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</si>
  <si>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</si>
  <si>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</si>
  <si>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</si>
  <si>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</si>
  <si>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</si>
  <si>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</si>
  <si>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</si>
  <si>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</si>
  <si>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</si>
  <si>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</si>
  <si>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</si>
  <si>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</si>
  <si>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</si>
  <si>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</si>
  <si>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</si>
  <si>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</si>
  <si>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</si>
  <si>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</si>
  <si>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</si>
  <si>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</si>
  <si>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</si>
  <si>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</si>
  <si>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</si>
  <si>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</si>
  <si>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</si>
  <si>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</si>
  <si>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</si>
  <si>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</si>
  <si>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</si>
  <si>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</si>
  <si>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</si>
  <si>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</si>
  <si>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</si>
  <si>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</si>
  <si>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</si>
  <si>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</si>
  <si>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</si>
  <si>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</si>
  <si>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</si>
  <si>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</si>
  <si>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</si>
  <si>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</si>
  <si>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</si>
  <si>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</si>
  <si>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</si>
  <si>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</si>
  <si>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</si>
  <si>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</si>
  <si>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</si>
  <si>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</si>
  <si>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</si>
  <si>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</si>
  <si>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</si>
  <si>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</si>
  <si>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</si>
  <si>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</si>
  <si>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</si>
  <si>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</si>
  <si>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</si>
  <si>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</si>
  <si>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</si>
  <si>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</si>
  <si>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</si>
  <si>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</si>
  <si>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</si>
  <si>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</si>
  <si>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</si>
  <si>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</si>
  <si>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</si>
  <si>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</si>
  <si>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</si>
  <si>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</si>
  <si>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</si>
  <si>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</si>
  <si>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</si>
  <si>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</si>
  <si>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</si>
  <si>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</si>
  <si>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</si>
  <si>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</si>
  <si>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</si>
  <si>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</si>
  <si>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</si>
  <si>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</si>
  <si>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</si>
  <si>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</si>
  <si>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</si>
  <si>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</si>
  <si>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</si>
  <si>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</si>
  <si>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</si>
  <si>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</si>
  <si>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</si>
  <si>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</si>
  <si>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</si>
  <si>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</si>
  <si>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</si>
  <si>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</si>
  <si>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</si>
  <si>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</si>
  <si>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</si>
  <si>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</si>
  <si>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</si>
  <si>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</si>
  <si>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</si>
  <si>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</si>
  <si>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</si>
  <si>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</si>
  <si>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</si>
  <si>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</si>
  <si>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</si>
  <si>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</si>
  <si>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</si>
  <si>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</si>
  <si>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</si>
  <si>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</si>
  <si>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</si>
  <si>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</si>
  <si>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</si>
  <si>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</si>
  <si>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</si>
  <si>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</si>
  <si>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</si>
  <si>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</si>
  <si>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</si>
  <si>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</si>
  <si>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</si>
  <si>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</si>
  <si>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</si>
  <si>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</si>
  <si>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</si>
  <si>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</si>
  <si>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</si>
  <si>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</si>
  <si>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</si>
  <si>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</si>
  <si>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</si>
  <si>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</si>
  <si>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</si>
  <si>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</si>
  <si>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</si>
  <si>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</si>
  <si>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</si>
  <si>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</si>
  <si>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</si>
  <si>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</si>
  <si>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</si>
  <si>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</si>
  <si>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</si>
  <si>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</si>
  <si>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</si>
  <si>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</si>
  <si>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</si>
  <si>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</si>
  <si>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</si>
  <si>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</si>
  <si>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</si>
  <si>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</si>
  <si>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</si>
  <si>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</si>
  <si>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</si>
  <si>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</si>
  <si>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</si>
  <si>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</si>
  <si>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</si>
  <si>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</si>
  <si>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</si>
  <si>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</si>
  <si>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</si>
  <si>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</si>
  <si>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</si>
  <si>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</si>
  <si>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</si>
  <si>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</si>
  <si>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</si>
  <si>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</si>
  <si>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</si>
  <si>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</si>
  <si>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</si>
  <si>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</si>
  <si>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</si>
  <si>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</si>
  <si>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</si>
  <si>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</si>
  <si>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</si>
  <si>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</si>
  <si>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</si>
  <si>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</si>
  <si>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</si>
  <si>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</si>
  <si>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</si>
  <si>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</si>
  <si>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</si>
  <si>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</si>
  <si>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</si>
  <si>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</si>
  <si>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</si>
  <si>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</si>
  <si>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</si>
  <si>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</si>
  <si>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</si>
  <si>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</si>
  <si>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</si>
  <si>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</si>
  <si>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</si>
  <si>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</si>
  <si>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</si>
  <si>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</si>
  <si>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</si>
  <si>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</si>
  <si>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</si>
  <si>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</si>
  <si>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</si>
  <si>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</si>
  <si>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</si>
  <si>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</si>
  <si>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</si>
  <si>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</si>
  <si>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</si>
  <si>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</si>
  <si>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</si>
  <si>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</si>
  <si>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</si>
  <si>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</si>
  <si>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</si>
  <si>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</si>
  <si>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</si>
  <si>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</si>
  <si>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</si>
  <si>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</si>
  <si>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</si>
  <si>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</si>
  <si>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</si>
  <si>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</si>
  <si>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</si>
  <si>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</si>
  <si>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</si>
  <si>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</si>
  <si>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</si>
  <si>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</si>
  <si>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</si>
  <si>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</si>
  <si>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</si>
  <si>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</si>
  <si>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</si>
  <si>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</si>
  <si>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</si>
  <si>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</si>
  <si>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</si>
  <si>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</si>
  <si>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</si>
  <si>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</si>
  <si>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</si>
  <si>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</si>
  <si>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</si>
  <si>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</si>
  <si>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</si>
  <si>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</si>
  <si>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</si>
  <si>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</si>
  <si>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</si>
  <si>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</si>
  <si>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</si>
  <si>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</si>
  <si>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</si>
  <si>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</si>
  <si>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</si>
  <si>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</si>
  <si>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</si>
  <si>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</si>
  <si>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</si>
  <si>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</si>
  <si>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</si>
  <si>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</si>
  <si>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</si>
  <si>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</si>
  <si>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</si>
  <si>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</si>
  <si>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</si>
  <si>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</si>
  <si>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</si>
  <si>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</si>
  <si>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</si>
  <si>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</si>
  <si>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</si>
  <si>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</si>
  <si>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</si>
  <si>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</si>
  <si>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</si>
  <si>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</si>
  <si>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</si>
  <si>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</si>
  <si>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</si>
  <si>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</si>
  <si>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</si>
  <si>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</si>
  <si>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</si>
  <si>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</si>
  <si>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</si>
  <si>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</si>
  <si>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</si>
  <si>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</si>
  <si>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</si>
  <si>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</si>
  <si>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</si>
  <si>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</si>
  <si>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</si>
  <si>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</si>
  <si>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</si>
  <si>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</si>
  <si>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</si>
  <si>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</si>
  <si>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</si>
  <si>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</si>
  <si>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</si>
  <si>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</si>
  <si>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</si>
  <si>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</si>
  <si>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</si>
  <si>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</si>
  <si>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</si>
  <si>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</si>
  <si>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</si>
  <si>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</si>
  <si>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</si>
  <si>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</si>
  <si>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</si>
  <si>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</si>
  <si>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</si>
  <si>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</si>
  <si>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</si>
  <si>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</si>
  <si>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</si>
  <si>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</si>
  <si>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</si>
  <si>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</si>
  <si>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</si>
  <si>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</si>
  <si>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</si>
  <si>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</si>
  <si>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</si>
  <si>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</si>
  <si>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</si>
  <si>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</si>
  <si>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</si>
  <si>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</si>
  <si>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</si>
  <si>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</si>
  <si>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</si>
  <si>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</si>
  <si>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</si>
  <si>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</si>
  <si>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</si>
  <si>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</si>
  <si>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</si>
  <si>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</si>
  <si>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</si>
  <si>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</si>
  <si>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</si>
  <si>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</si>
  <si>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</si>
  <si>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</si>
  <si>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</si>
  <si>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</si>
  <si>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</si>
  <si>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</si>
  <si>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</si>
  <si>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</si>
  <si>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</si>
  <si>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</si>
  <si>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</si>
  <si>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</si>
  <si>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</si>
  <si>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</si>
  <si>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</si>
  <si>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</si>
  <si>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</si>
  <si>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</si>
  <si>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</si>
  <si>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</si>
  <si>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</si>
  <si>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</si>
  <si>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</si>
  <si>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</si>
  <si>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</si>
  <si>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</si>
  <si>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</si>
  <si>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</si>
  <si>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</si>
  <si>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</si>
  <si>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</si>
  <si>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</si>
  <si>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</si>
  <si>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</si>
  <si>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</si>
  <si>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</si>
  <si>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</si>
  <si>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</si>
  <si>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</si>
  <si>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</si>
  <si>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</si>
  <si>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</si>
  <si>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</si>
  <si>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</si>
  <si>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</si>
  <si>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</si>
  <si>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</si>
  <si>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</si>
  <si>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</si>
  <si>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</si>
  <si>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</si>
  <si>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</si>
  <si>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</si>
  <si>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</si>
  <si>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</si>
  <si>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</si>
  <si>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</si>
  <si>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</si>
  <si>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</si>
  <si>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</si>
  <si>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</si>
  <si>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</si>
  <si>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</si>
  <si>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</si>
  <si>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</si>
  <si>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</si>
  <si>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</si>
  <si>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</si>
  <si>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</si>
  <si>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</si>
  <si>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</si>
  <si>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</si>
  <si>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</si>
  <si>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</si>
  <si>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</si>
  <si>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</si>
  <si>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</si>
  <si>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</si>
  <si>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</si>
  <si>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</si>
  <si>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</si>
  <si>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</si>
  <si>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</si>
  <si>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</si>
  <si>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</si>
  <si>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</si>
  <si>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</si>
  <si>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</si>
  <si>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</si>
  <si>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</si>
  <si>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</si>
  <si>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</si>
  <si>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</si>
  <si>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</si>
  <si>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</si>
  <si>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</si>
  <si>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</si>
  <si>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</si>
  <si>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</si>
  <si>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</si>
  <si>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</si>
  <si>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</si>
  <si>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</si>
  <si>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</si>
  <si>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</si>
  <si>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</si>
  <si>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</si>
  <si>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</si>
  <si>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</si>
  <si>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</si>
  <si>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</si>
  <si>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</si>
  <si>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</si>
  <si>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</si>
  <si>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</si>
  <si>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</si>
  <si>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</si>
  <si>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</si>
  <si>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</si>
  <si>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</si>
  <si>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</si>
  <si>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</si>
  <si>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</si>
  <si>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</si>
  <si>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</si>
  <si>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</si>
  <si>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</si>
  <si>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</si>
  <si>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</si>
  <si>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</si>
  <si>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</si>
  <si>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</si>
  <si>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</si>
  <si>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</si>
  <si>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</si>
  <si>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</si>
  <si>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</si>
  <si>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</si>
  <si>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</si>
  <si>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</si>
  <si>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</si>
  <si>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</si>
  <si>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</si>
  <si>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</si>
  <si>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</si>
  <si>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</si>
  <si>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</si>
  <si>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</si>
  <si>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</si>
  <si>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</si>
  <si>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</si>
  <si>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</si>
  <si>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</si>
  <si>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</si>
  <si>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</si>
  <si>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</si>
  <si>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</si>
  <si>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</si>
  <si>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</si>
  <si>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</si>
  <si>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</si>
  <si>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</si>
  <si>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</si>
  <si>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</si>
  <si>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</si>
  <si>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</si>
  <si>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</si>
  <si>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</si>
  <si>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</si>
  <si>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</si>
  <si>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</si>
  <si>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</si>
  <si>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</si>
  <si>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</si>
  <si>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</si>
  <si>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</si>
  <si>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</si>
  <si>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</si>
  <si>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</si>
  <si>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</si>
  <si>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</si>
  <si>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</si>
  <si>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</si>
  <si>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</si>
  <si>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</si>
  <si>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</si>
  <si>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</si>
  <si>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</si>
  <si>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</si>
  <si>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</si>
  <si>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</si>
  <si>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</si>
  <si>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</si>
  <si>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</si>
  <si>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</si>
  <si>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</si>
  <si>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</si>
  <si>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</si>
  <si>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</si>
  <si>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</si>
  <si>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</si>
  <si>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</si>
  <si>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</si>
  <si>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</si>
  <si>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</si>
  <si>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</si>
  <si>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</si>
  <si>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</si>
  <si>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</si>
  <si>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</si>
  <si>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</si>
  <si>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</si>
  <si>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</si>
  <si>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</si>
  <si>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</si>
  <si>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</si>
  <si>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</si>
  <si>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</si>
  <si>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</si>
  <si>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</si>
  <si>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</si>
  <si>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</si>
  <si>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</si>
  <si>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</si>
  <si>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</si>
  <si>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</si>
  <si>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</si>
  <si>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</si>
  <si>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</si>
  <si>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</si>
  <si>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</si>
  <si>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</si>
  <si>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</si>
  <si>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</si>
  <si>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</si>
  <si>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</si>
  <si>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</si>
  <si>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</si>
  <si>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</si>
  <si>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</si>
  <si>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</si>
  <si>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</si>
  <si>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</si>
  <si>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</si>
  <si>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</si>
  <si>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</si>
  <si>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</si>
  <si>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</si>
  <si>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</si>
  <si>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</si>
  <si>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</si>
  <si>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</si>
  <si>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</si>
  <si>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</si>
  <si>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</si>
  <si>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</si>
  <si>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</si>
  <si>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</si>
  <si>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</si>
  <si>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</si>
  <si>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</si>
  <si>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</si>
  <si>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</si>
  <si>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</si>
  <si>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</si>
  <si>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</si>
  <si>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</si>
  <si>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</si>
  <si>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</si>
  <si>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</si>
  <si>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</si>
  <si>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</si>
  <si>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</si>
  <si>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</si>
  <si>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</si>
  <si>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</si>
  <si>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</si>
  <si>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</si>
  <si>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</si>
  <si>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</si>
  <si>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</si>
  <si>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</si>
  <si>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</si>
  <si>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</si>
  <si>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</si>
  <si>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</si>
  <si>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</si>
  <si>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</si>
  <si>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</si>
  <si>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</si>
  <si>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</si>
  <si>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</si>
  <si>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</si>
  <si>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</si>
  <si>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</si>
  <si>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</si>
  <si>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</si>
  <si>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</si>
  <si>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</si>
  <si>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</si>
  <si>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</si>
  <si>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</si>
  <si>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</si>
  <si>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</si>
  <si>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</si>
  <si>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</si>
  <si>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</si>
  <si>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</si>
  <si>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</si>
  <si>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</si>
  <si>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</si>
  <si>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</si>
  <si>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</si>
  <si>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</si>
  <si>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</si>
  <si>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</si>
  <si>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</si>
  <si>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</si>
  <si>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</si>
  <si>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</si>
  <si>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</si>
  <si>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</si>
  <si>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</si>
  <si>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</si>
  <si>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</si>
  <si>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</si>
  <si>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</si>
  <si>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</si>
  <si>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</si>
  <si>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</si>
  <si>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</si>
  <si>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</si>
  <si>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</si>
  <si>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</si>
  <si>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</si>
  <si>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</si>
  <si>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</si>
  <si>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</si>
  <si>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</si>
  <si>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</si>
  <si>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</si>
  <si>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</si>
  <si>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</si>
  <si>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</si>
  <si>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</si>
  <si>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</si>
  <si>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</si>
  <si>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</si>
  <si>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</si>
  <si>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</si>
  <si>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</si>
  <si>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</si>
  <si>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</si>
  <si>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</si>
  <si>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</si>
  <si>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</si>
  <si>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</si>
  <si>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</si>
  <si>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</si>
  <si>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</si>
  <si>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</si>
  <si>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</si>
  <si>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</si>
  <si>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</si>
  <si>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</si>
  <si>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</si>
  <si>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</si>
  <si>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</si>
  <si>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</si>
  <si>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</si>
  <si>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</si>
  <si>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</si>
  <si>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</si>
  <si>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</si>
  <si>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</si>
  <si>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</si>
  <si>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</si>
  <si>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</si>
  <si>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</si>
  <si>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</si>
  <si>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</si>
  <si>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</si>
  <si>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</si>
  <si>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</si>
  <si>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</si>
  <si>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</si>
  <si>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</si>
  <si>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</si>
  <si>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</si>
  <si>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</si>
  <si>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</si>
  <si>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</si>
  <si>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</si>
  <si>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</si>
  <si>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</si>
  <si>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</si>
  <si>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</si>
  <si>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</si>
  <si>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</si>
  <si>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</si>
  <si>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</si>
  <si>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</si>
  <si>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</si>
  <si>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</si>
  <si>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</si>
  <si>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</si>
  <si>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</si>
  <si>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</si>
  <si>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</si>
  <si>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</si>
  <si>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</si>
  <si>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</si>
  <si>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</si>
  <si>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</si>
  <si>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</si>
  <si>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</si>
  <si>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</si>
  <si>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</si>
  <si>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</si>
  <si>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</si>
  <si>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</si>
  <si>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</si>
  <si>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</si>
  <si>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</si>
  <si>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</si>
  <si>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</si>
  <si>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</si>
  <si>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</si>
  <si>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</si>
  <si>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</si>
  <si>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</si>
  <si>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</si>
  <si>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</si>
  <si>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</si>
  <si>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</si>
  <si>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</si>
  <si>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</si>
  <si>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</si>
  <si>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</si>
  <si>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</si>
  <si>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</si>
  <si>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</si>
  <si>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</si>
  <si>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</si>
  <si>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</si>
  <si>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</si>
  <si>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</si>
  <si>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</si>
  <si>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</si>
  <si>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</si>
  <si>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</si>
  <si>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</si>
  <si>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</si>
  <si>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</si>
  <si>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</si>
  <si>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</si>
  <si>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</si>
  <si>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</si>
  <si>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</si>
  <si>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</si>
  <si>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</si>
  <si>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</si>
  <si>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</si>
  <si>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</si>
  <si>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</si>
  <si>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</si>
  <si>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</si>
  <si>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</si>
  <si>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</si>
  <si>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</si>
  <si>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</si>
  <si>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</si>
  <si>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</si>
  <si>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</si>
  <si>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</si>
  <si>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</si>
  <si>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</si>
  <si>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</si>
  <si>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</si>
  <si>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</si>
  <si>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</si>
  <si>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</si>
  <si>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</si>
  <si>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</si>
  <si>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</si>
  <si>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</si>
  <si>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</si>
  <si>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</si>
  <si>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</si>
  <si>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</si>
  <si>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</si>
  <si>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</si>
  <si>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</si>
  <si>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</si>
  <si>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</si>
  <si>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</si>
  <si>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</si>
  <si>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</si>
  <si>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</si>
  <si>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</si>
  <si>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</si>
  <si>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</si>
  <si>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</si>
  <si>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</si>
  <si>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</si>
  <si>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</si>
  <si>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</si>
  <si>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</si>
  <si>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</si>
  <si>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</si>
  <si>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</si>
  <si>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</si>
  <si>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</si>
  <si>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</si>
  <si>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</si>
  <si>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</si>
  <si>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</si>
  <si>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</si>
  <si>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</si>
  <si>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</si>
  <si>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</si>
  <si>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</si>
  <si>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</si>
  <si>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</si>
  <si>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</si>
  <si>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</si>
  <si>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</si>
  <si>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</si>
  <si>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</si>
  <si>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</si>
  <si>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</si>
  <si>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</si>
  <si>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</si>
  <si>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</si>
  <si>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</si>
  <si>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</si>
  <si>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</si>
  <si>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</si>
  <si>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</si>
  <si>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</si>
  <si>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</si>
  <si>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</si>
  <si>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</si>
  <si>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</si>
  <si>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</si>
  <si>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</si>
  <si>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</si>
  <si>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</si>
  <si>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</si>
  <si>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</si>
  <si>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</si>
  <si>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</si>
  <si>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</si>
  <si>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</si>
  <si>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</si>
  <si>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</si>
  <si>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</si>
  <si>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</si>
  <si>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</si>
  <si>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</si>
  <si>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</si>
  <si>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</si>
  <si>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</si>
  <si>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</si>
  <si>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</si>
  <si>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</si>
  <si>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</si>
  <si>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</si>
  <si>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</si>
  <si>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</si>
  <si>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</si>
  <si>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</si>
  <si>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</si>
  <si>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</si>
  <si>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</si>
  <si>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</si>
  <si>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</si>
  <si>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</si>
  <si>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</si>
  <si>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</si>
  <si>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</si>
  <si>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</si>
  <si>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</si>
  <si>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</si>
  <si>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</si>
  <si>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</si>
  <si>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</si>
  <si>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</si>
  <si>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</si>
  <si>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</si>
  <si>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</si>
  <si>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</si>
  <si>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</si>
  <si>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</si>
  <si>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</si>
  <si>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</si>
  <si>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</si>
  <si>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</si>
  <si>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</si>
  <si>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</si>
  <si>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</si>
  <si>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</si>
  <si>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</si>
  <si>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</si>
  <si>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</si>
  <si>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</si>
  <si>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</si>
  <si>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</si>
  <si>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</si>
  <si>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</si>
  <si>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</si>
  <si>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</si>
  <si>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</si>
  <si>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</si>
  <si>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</si>
  <si>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</si>
  <si>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</si>
  <si>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</si>
  <si>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</si>
  <si>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</si>
  <si>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</si>
  <si>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</si>
  <si>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</si>
  <si>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</si>
  <si>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</si>
  <si>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</si>
  <si>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</si>
  <si>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</si>
  <si>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</si>
  <si>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</si>
  <si>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</si>
  <si>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</si>
  <si>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</si>
  <si>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</si>
  <si>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</si>
  <si>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</si>
  <si>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</si>
  <si>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</si>
  <si>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</si>
  <si>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</si>
  <si>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</si>
  <si>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</si>
  <si>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</si>
  <si>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</si>
  <si>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</si>
  <si>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</si>
  <si>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</si>
  <si>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</si>
  <si>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</si>
  <si>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</si>
  <si>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</si>
  <si>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</si>
  <si>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</si>
  <si>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</si>
  <si>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</si>
  <si>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</si>
  <si>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</si>
  <si>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</si>
  <si>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</si>
  <si>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</si>
  <si>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</si>
  <si>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</si>
  <si>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</si>
  <si>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</si>
  <si>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</si>
  <si>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</si>
  <si>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</si>
  <si>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</si>
  <si>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</si>
  <si>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</si>
  <si>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</si>
  <si>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</si>
  <si>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</si>
  <si>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</si>
  <si>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</si>
  <si>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</si>
  <si>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</si>
  <si>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</si>
  <si>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</si>
  <si>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</si>
  <si>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</si>
  <si>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</si>
  <si>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</si>
  <si>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</si>
  <si>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</si>
  <si>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</si>
  <si>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</si>
  <si>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</si>
  <si>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</si>
  <si>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</si>
  <si>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</si>
  <si>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</si>
  <si>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</si>
  <si>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</si>
  <si>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</si>
  <si>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</si>
  <si>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</si>
  <si>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</si>
  <si>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</si>
  <si>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</si>
  <si>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</si>
  <si>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</si>
  <si>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</si>
  <si>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</si>
  <si>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</si>
  <si>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</si>
  <si>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</si>
  <si>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</si>
  <si>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</si>
  <si>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</si>
  <si>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</si>
  <si>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</si>
  <si>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</si>
  <si>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</si>
  <si>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</si>
  <si>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</si>
  <si>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</si>
  <si>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</si>
  <si>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</si>
  <si>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</si>
  <si>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</si>
  <si>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</si>
  <si>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</si>
  <si>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</si>
  <si>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</si>
  <si>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</si>
  <si>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</si>
  <si>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</si>
  <si>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</si>
  <si>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</si>
  <si>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</si>
  <si>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</si>
  <si>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</si>
  <si>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</si>
  <si>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</si>
  <si>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</si>
  <si>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</si>
  <si>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</si>
  <si>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</si>
  <si>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</si>
  <si>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</si>
  <si>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</si>
  <si>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</si>
  <si>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</si>
  <si>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</si>
  <si>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</si>
  <si>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</si>
  <si>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</si>
  <si>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</si>
  <si>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</si>
  <si>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</si>
  <si>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</si>
  <si>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</si>
  <si>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</si>
  <si>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</si>
  <si>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</si>
  <si>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</si>
  <si>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</si>
  <si>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</si>
  <si>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</si>
  <si>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</si>
  <si>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</si>
  <si>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</si>
  <si>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</si>
  <si>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</si>
  <si>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</si>
  <si>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</si>
  <si>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</si>
  <si>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</si>
  <si>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</si>
  <si>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</si>
  <si>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</si>
  <si>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</si>
  <si>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</si>
  <si>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</si>
  <si>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</si>
  <si>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</si>
  <si>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</si>
  <si>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</si>
  <si>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</si>
  <si>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</si>
  <si>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</si>
  <si>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</si>
  <si>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</si>
  <si>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</si>
  <si>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</si>
  <si>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</si>
  <si>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</si>
  <si>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</si>
  <si>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</si>
  <si>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</si>
  <si>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</si>
  <si>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</si>
  <si>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</si>
  <si>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</si>
  <si>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</si>
  <si>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</si>
  <si>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</si>
  <si>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</si>
  <si>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</si>
  <si>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</si>
  <si>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</si>
  <si>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</si>
  <si>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</si>
  <si>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</si>
  <si>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</si>
  <si>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</si>
  <si>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</si>
  <si>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</si>
  <si>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</si>
  <si>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</si>
  <si>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</si>
  <si>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</si>
  <si>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</si>
  <si>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</si>
  <si>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</si>
  <si>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</si>
  <si>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</si>
  <si>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</si>
  <si>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</si>
  <si>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</si>
  <si>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</si>
  <si>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</si>
  <si>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</si>
  <si>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</si>
  <si>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</si>
  <si>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</si>
  <si>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</si>
  <si>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</si>
  <si>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</si>
  <si>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</si>
  <si>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</si>
  <si>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</si>
  <si>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</si>
  <si>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</si>
  <si>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</si>
  <si>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</si>
  <si>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</si>
  <si>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</si>
  <si>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</si>
  <si>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</si>
  <si>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</si>
  <si>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</si>
  <si>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</si>
  <si>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</si>
  <si>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</si>
  <si>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</si>
  <si>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</si>
  <si>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</si>
  <si>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</si>
  <si>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</si>
  <si>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</si>
  <si>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</si>
  <si>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</si>
  <si>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</si>
  <si>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</si>
  <si>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</si>
  <si>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</si>
  <si>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</si>
  <si>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</si>
  <si>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</si>
  <si>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</si>
  <si>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</si>
  <si>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</si>
  <si>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</si>
  <si>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</si>
  <si>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</si>
  <si>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</si>
  <si>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</si>
  <si>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</si>
  <si>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</si>
  <si>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</si>
  <si>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</si>
  <si>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</si>
  <si>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</si>
  <si>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</si>
  <si>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</si>
  <si>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</si>
  <si>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</si>
  <si>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</si>
  <si>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</si>
  <si>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</si>
  <si>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</si>
  <si>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</si>
  <si>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</si>
  <si>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</si>
  <si>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</si>
  <si>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</si>
  <si>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</si>
  <si>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</si>
  <si>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</si>
  <si>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</si>
  <si>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</si>
  <si>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</si>
  <si>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</si>
  <si>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</si>
  <si>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</si>
  <si>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</si>
  <si>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</si>
  <si>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</si>
  <si>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</si>
  <si>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</si>
  <si>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</si>
  <si>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</si>
  <si>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</si>
  <si>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</si>
  <si>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</si>
  <si>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</si>
  <si>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</si>
  <si>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</si>
  <si>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</si>
  <si>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</si>
  <si>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</si>
  <si>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</si>
  <si>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</si>
  <si>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</si>
  <si>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</si>
  <si>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</si>
  <si>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</si>
  <si>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</si>
  <si>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</si>
  <si>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</si>
  <si>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</si>
  <si>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</si>
  <si>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</si>
  <si>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</si>
  <si>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</si>
  <si>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</si>
  <si>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</si>
  <si>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</si>
  <si>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</si>
  <si>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</si>
  <si>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</si>
  <si>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</si>
  <si>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</si>
  <si>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</si>
  <si>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</si>
  <si>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</si>
  <si>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</si>
  <si>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</si>
  <si>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</si>
  <si>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</si>
  <si>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</si>
  <si>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</si>
  <si>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</si>
  <si>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</si>
  <si>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</si>
  <si>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</si>
  <si>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</si>
  <si>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</si>
  <si>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</si>
  <si>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</si>
  <si>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</si>
  <si>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</si>
  <si>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</si>
  <si>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</si>
  <si>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</si>
  <si>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</si>
  <si>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</si>
  <si>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</si>
  <si>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</si>
  <si>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</si>
  <si>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</si>
  <si>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</si>
  <si>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</si>
  <si>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</si>
  <si>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</si>
  <si>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</si>
  <si>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</si>
  <si>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</si>
  <si>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</si>
  <si>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</si>
  <si>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</si>
  <si>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</si>
  <si>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</si>
  <si>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</si>
  <si>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</si>
  <si>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</si>
  <si>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</si>
  <si>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</si>
  <si>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</si>
  <si>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</si>
  <si>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</si>
  <si>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</si>
  <si>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</si>
  <si>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</si>
  <si>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</si>
  <si>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</si>
  <si>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</si>
  <si>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</si>
  <si>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</si>
  <si>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</si>
  <si>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</si>
  <si>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</si>
  <si>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</si>
  <si>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</si>
  <si>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</si>
  <si>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</si>
  <si>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</si>
  <si>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</si>
  <si>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</si>
  <si>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</si>
  <si>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</si>
  <si>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</si>
  <si>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</si>
  <si>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</si>
  <si>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</si>
  <si>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</si>
  <si>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</si>
  <si>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</si>
  <si>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</si>
  <si>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</si>
  <si>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</si>
  <si>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</si>
  <si>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</si>
  <si>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</si>
  <si>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</si>
  <si>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</si>
  <si>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</si>
  <si>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</si>
  <si>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</si>
  <si>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</si>
  <si>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</si>
  <si>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</si>
  <si>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</si>
  <si>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</si>
  <si>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</si>
  <si>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</si>
  <si>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</si>
  <si>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</si>
  <si>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</si>
  <si>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</si>
  <si>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</si>
  <si>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</si>
  <si>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</si>
  <si>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</si>
  <si>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</si>
  <si>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</si>
  <si>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</si>
  <si>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</si>
  <si>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</si>
  <si>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</si>
  <si>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</si>
  <si>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</si>
  <si>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</si>
  <si>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</si>
  <si>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</si>
  <si>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</si>
  <si>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</si>
  <si>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</si>
  <si>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</si>
  <si>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</si>
  <si>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</si>
  <si>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</si>
  <si>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</si>
  <si>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</si>
  <si>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</si>
  <si>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</si>
  <si>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</si>
  <si>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</si>
  <si>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</si>
  <si>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</si>
  <si>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</si>
  <si>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</si>
  <si>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</si>
  <si>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</si>
  <si>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</si>
  <si>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</si>
  <si>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</si>
  <si>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</si>
  <si>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</si>
  <si>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</si>
  <si>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</si>
  <si>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</si>
  <si>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</si>
  <si>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</si>
  <si>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</si>
  <si>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</si>
  <si>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</si>
  <si>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</si>
  <si>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</si>
  <si>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</si>
  <si>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</si>
  <si>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</si>
  <si>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</si>
  <si>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</si>
  <si>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</si>
  <si>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</si>
  <si>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</si>
  <si>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</si>
  <si>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</si>
  <si>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</si>
  <si>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</si>
  <si>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</si>
  <si>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</si>
  <si>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</si>
  <si>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</si>
  <si>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</si>
  <si>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</si>
  <si>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</si>
  <si>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</si>
  <si>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</si>
  <si>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</si>
  <si>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</si>
  <si>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</si>
  <si>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</si>
  <si>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</si>
  <si>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</si>
  <si>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</si>
  <si>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</si>
  <si>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</si>
  <si>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</si>
  <si>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</si>
  <si>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</si>
  <si>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</si>
  <si>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</si>
  <si>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</si>
  <si>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</si>
  <si>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</si>
  <si>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</si>
  <si>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</si>
  <si>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</si>
  <si>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</si>
  <si>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</si>
  <si>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</si>
  <si>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</si>
  <si>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</si>
  <si>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</si>
  <si>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</si>
  <si>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</si>
  <si>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</si>
  <si>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</si>
  <si>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</si>
  <si>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</si>
  <si>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</si>
  <si>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</si>
  <si>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</si>
  <si>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</si>
  <si>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</si>
  <si>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</si>
  <si>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</si>
  <si>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</si>
  <si>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</si>
  <si>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</si>
  <si>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</si>
  <si>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</si>
  <si>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</si>
  <si>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</si>
  <si>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</si>
  <si>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</si>
  <si>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</si>
  <si>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</si>
  <si>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</si>
  <si>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</si>
  <si>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</si>
  <si>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</si>
  <si>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</si>
  <si>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</si>
  <si>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</si>
  <si>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</si>
  <si>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</si>
  <si>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</si>
  <si>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</si>
  <si>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</si>
  <si>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</si>
  <si>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</si>
  <si>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</si>
  <si>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</si>
  <si>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</si>
  <si>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</si>
  <si>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</si>
  <si>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</si>
  <si>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</si>
  <si>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</si>
  <si>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</si>
  <si>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</si>
  <si>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</si>
  <si>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</si>
  <si>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</si>
  <si>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</si>
  <si>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</si>
  <si>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</si>
  <si>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</si>
  <si>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</si>
  <si>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</si>
  <si>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</si>
  <si>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</si>
  <si>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</si>
  <si>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</si>
  <si>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</si>
  <si>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</si>
  <si>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</si>
  <si>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</si>
  <si>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</si>
  <si>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</si>
  <si>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</si>
  <si>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</si>
  <si>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</si>
  <si>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</si>
  <si>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</si>
  <si>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</si>
  <si>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</si>
  <si>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</si>
  <si>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</si>
  <si>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</si>
  <si>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</si>
  <si>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</si>
  <si>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</si>
  <si>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</si>
  <si>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</si>
  <si>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</si>
  <si>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</si>
  <si>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</si>
  <si>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</si>
  <si>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</si>
  <si>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</si>
  <si>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</si>
  <si>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</si>
  <si>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</si>
  <si>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</si>
  <si>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</si>
  <si>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</si>
  <si>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</si>
  <si>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</si>
  <si>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</si>
  <si>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</si>
  <si>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</si>
  <si>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</si>
  <si>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</si>
  <si>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</si>
  <si>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</si>
  <si>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</si>
  <si>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</si>
  <si>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</si>
  <si>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</si>
  <si>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</si>
  <si>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</si>
  <si>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</si>
  <si>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</si>
  <si>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</si>
  <si>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</si>
  <si>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</si>
  <si>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</si>
  <si>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</si>
  <si>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</si>
  <si>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</si>
  <si>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</si>
  <si>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</si>
  <si>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</si>
  <si>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</si>
  <si>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</si>
  <si>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</si>
  <si>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</si>
  <si>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</si>
  <si>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</si>
  <si>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</si>
  <si>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</si>
  <si>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</si>
  <si>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</si>
  <si>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</si>
  <si>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</si>
  <si>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</si>
  <si>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</si>
  <si>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</si>
  <si>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</si>
  <si>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</si>
  <si>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</si>
  <si>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</si>
  <si>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</si>
  <si>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</si>
  <si>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</si>
  <si>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</si>
  <si>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</si>
  <si>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</si>
  <si>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</si>
  <si>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</si>
  <si>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</si>
  <si>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</si>
  <si>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</si>
  <si>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</si>
  <si>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</si>
  <si>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</si>
  <si>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</si>
  <si>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</si>
  <si>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</si>
  <si>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</si>
  <si>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</si>
  <si>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</si>
  <si>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</si>
  <si>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</si>
  <si>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</si>
  <si>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</si>
  <si>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</si>
  <si>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</si>
  <si>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</si>
  <si>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</si>
  <si>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</si>
  <si>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</si>
  <si>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</si>
  <si>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</si>
  <si>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</si>
  <si>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</si>
  <si>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</si>
  <si>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</si>
  <si>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</si>
  <si>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</si>
  <si>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</si>
  <si>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</si>
  <si>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</si>
  <si>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</si>
  <si>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</si>
  <si>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</si>
  <si>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</si>
  <si>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</si>
  <si>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</si>
  <si>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</si>
  <si>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</si>
  <si>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</si>
  <si>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</si>
  <si>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</si>
  <si>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</si>
  <si>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</si>
  <si>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</si>
  <si>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</si>
  <si>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</si>
  <si>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</si>
  <si>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</si>
  <si>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</si>
  <si>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</si>
  <si>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</si>
  <si>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</si>
  <si>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</si>
  <si>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</si>
  <si>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</si>
  <si>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</si>
  <si>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</si>
  <si>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</si>
  <si>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</si>
  <si>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</si>
  <si>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</si>
  <si>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</si>
  <si>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</si>
  <si>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</si>
  <si>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</si>
  <si>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</si>
  <si>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</si>
  <si>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</si>
  <si>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</si>
  <si>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</si>
  <si>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</si>
  <si>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</si>
  <si>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</si>
  <si>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</si>
  <si>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</si>
  <si>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</si>
  <si>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</si>
  <si>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</si>
  <si>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</si>
  <si>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</si>
  <si>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</si>
  <si>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</si>
  <si>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</si>
  <si>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</si>
  <si>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</si>
  <si>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</si>
  <si>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</si>
  <si>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</si>
  <si>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</si>
  <si>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</si>
  <si>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</si>
  <si>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</si>
  <si>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</si>
  <si>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</si>
  <si>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</si>
  <si>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</si>
  <si>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</si>
  <si>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</si>
  <si>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</si>
  <si>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</si>
  <si>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</si>
  <si>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</si>
  <si>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</si>
  <si>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</si>
  <si>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</si>
  <si>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</si>
  <si>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</si>
  <si>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</si>
  <si>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</si>
  <si>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</si>
  <si>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</si>
  <si>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</si>
  <si>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</si>
  <si>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</si>
  <si>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</si>
  <si>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</si>
  <si>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</si>
  <si>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</si>
  <si>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</si>
  <si>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</si>
  <si>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</si>
  <si>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</si>
  <si>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</si>
  <si>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</si>
  <si>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</si>
  <si>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</si>
  <si>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</si>
  <si>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</si>
  <si>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</si>
  <si>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</si>
  <si>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</si>
  <si>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</si>
  <si>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</si>
  <si>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</si>
  <si>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</si>
  <si>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</si>
  <si>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</si>
  <si>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</si>
  <si>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</si>
  <si>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</si>
  <si>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</si>
  <si>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</si>
  <si>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</si>
  <si>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</si>
  <si>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</si>
  <si>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</si>
  <si>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</si>
  <si>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</si>
  <si>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</si>
  <si>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</si>
  <si>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</si>
  <si>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</si>
  <si>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</si>
  <si>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</si>
  <si>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</si>
  <si>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</si>
  <si>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</si>
  <si>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</si>
  <si>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</si>
  <si>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</si>
  <si>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</si>
  <si>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</si>
  <si>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</si>
  <si>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</si>
  <si>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</si>
  <si>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</si>
  <si>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</si>
  <si>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</si>
  <si>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</si>
  <si>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</si>
  <si>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</si>
  <si>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</si>
  <si>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</si>
  <si>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</si>
  <si>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</si>
  <si>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</si>
  <si>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</si>
  <si>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</si>
  <si>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</si>
  <si>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</si>
  <si>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</si>
  <si>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</si>
  <si>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</si>
  <si>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</si>
  <si>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</si>
  <si>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</si>
  <si>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</si>
  <si>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</si>
  <si>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</si>
  <si>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</si>
  <si>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</si>
  <si>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</si>
  <si>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</si>
  <si>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</si>
  <si>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</si>
  <si>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</si>
  <si>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</si>
  <si>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</si>
  <si>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</si>
  <si>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</si>
  <si>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</si>
  <si>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</si>
  <si>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</si>
  <si>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</si>
  <si>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</si>
  <si>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</si>
  <si>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</si>
  <si>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</si>
  <si>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</si>
  <si>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</si>
  <si>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</si>
  <si>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</si>
  <si>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</si>
  <si>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</si>
  <si>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</si>
  <si>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</si>
  <si>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</si>
  <si>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</si>
  <si>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</si>
  <si>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</si>
  <si>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</si>
  <si>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</si>
  <si>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</si>
  <si>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</si>
  <si>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</si>
  <si>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</si>
  <si>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</si>
  <si>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</si>
  <si>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</si>
  <si>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</si>
  <si>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</si>
  <si>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</si>
  <si>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</si>
  <si>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</si>
  <si>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</si>
  <si>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</si>
  <si>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</si>
  <si>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</si>
  <si>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</si>
  <si>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</si>
  <si>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</si>
  <si>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</si>
  <si>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</si>
  <si>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</si>
  <si>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</si>
  <si>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</si>
  <si>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</si>
  <si>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</si>
  <si>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</si>
  <si>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</si>
  <si>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</si>
  <si>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</si>
  <si>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</si>
  <si>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</si>
  <si>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</si>
  <si>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</si>
  <si>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</si>
  <si>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</si>
  <si>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</si>
  <si>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</si>
  <si>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</si>
  <si>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</si>
  <si>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</si>
  <si>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</si>
  <si>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</si>
  <si>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</si>
  <si>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</si>
  <si>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</si>
  <si>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</si>
  <si>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</si>
  <si>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</si>
  <si>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</si>
  <si>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</si>
  <si>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</si>
  <si>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</si>
  <si>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</si>
  <si>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</si>
  <si>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</si>
  <si>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</si>
  <si>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</si>
  <si>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</si>
  <si>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</si>
  <si>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</si>
  <si>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</si>
  <si>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</si>
  <si>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</si>
  <si>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</si>
  <si>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</si>
  <si>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</si>
  <si>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</si>
  <si>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</si>
  <si>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</si>
  <si>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</si>
  <si>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</si>
  <si>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</si>
  <si>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</si>
  <si>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</si>
  <si>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</si>
  <si>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</si>
  <si>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</si>
  <si>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</si>
  <si>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</si>
  <si>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</si>
  <si>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</si>
  <si>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</si>
  <si>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</si>
  <si>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</si>
  <si>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</si>
  <si>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</si>
  <si>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</si>
  <si>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</si>
  <si>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</si>
  <si>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</si>
  <si>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</si>
  <si>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</si>
  <si>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</si>
  <si>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</si>
  <si>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</si>
  <si>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</si>
  <si>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</si>
  <si>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</si>
  <si>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</si>
  <si>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</si>
  <si>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</si>
  <si>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</si>
  <si>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</si>
  <si>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</si>
  <si>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</si>
  <si>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</si>
  <si>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</si>
  <si>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</si>
  <si>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</si>
  <si>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</si>
  <si>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</si>
  <si>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</si>
  <si>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</si>
  <si>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</si>
  <si>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</si>
  <si>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</si>
  <si>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</si>
  <si>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</si>
  <si>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</si>
  <si>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</si>
  <si>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</si>
  <si>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</si>
  <si>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</si>
  <si>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</si>
  <si>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</si>
  <si>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</si>
  <si>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</si>
  <si>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</si>
  <si>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</si>
  <si>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</si>
  <si>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</si>
  <si>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</si>
  <si>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</si>
  <si>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</si>
  <si>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</si>
  <si>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</si>
  <si>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</si>
  <si>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</si>
  <si>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</si>
  <si>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</si>
  <si>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</si>
  <si>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</si>
  <si>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</si>
  <si>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</si>
  <si>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</si>
  <si>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</si>
  <si>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</si>
  <si>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</si>
  <si>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</si>
  <si>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</si>
  <si>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</si>
  <si>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</si>
  <si>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</si>
  <si>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</si>
  <si>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</si>
  <si>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</si>
  <si>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</si>
  <si>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</si>
  <si>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</si>
  <si>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</si>
  <si>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</si>
  <si>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</si>
  <si>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</si>
  <si>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</si>
  <si>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</si>
  <si>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</si>
  <si>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</si>
  <si>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</si>
  <si>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</si>
  <si>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</si>
  <si>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</si>
  <si>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</si>
  <si>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</si>
  <si>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</si>
  <si>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</si>
  <si>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</si>
  <si>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</si>
  <si>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</si>
  <si>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</si>
  <si>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</si>
  <si>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</si>
  <si>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</si>
  <si>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</si>
  <si>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</si>
  <si>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</si>
  <si>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</si>
  <si>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</si>
  <si>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</si>
  <si>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</si>
  <si>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</si>
  <si>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</si>
  <si>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</si>
  <si>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</si>
  <si>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</si>
  <si>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</si>
  <si>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</si>
  <si>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</si>
  <si>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</si>
  <si>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</si>
  <si>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</si>
  <si>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</si>
  <si>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</si>
  <si>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</si>
  <si>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</si>
  <si>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</si>
  <si>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</si>
  <si>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</si>
  <si>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</si>
  <si>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</si>
  <si>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</si>
  <si>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</si>
  <si>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</si>
  <si>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</si>
  <si>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</si>
  <si>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</si>
  <si>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</si>
  <si>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</si>
  <si>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</si>
  <si>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</si>
  <si>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</si>
  <si>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</si>
  <si>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</si>
  <si>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</si>
  <si>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</si>
  <si>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</si>
  <si>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</si>
  <si>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</si>
  <si>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</si>
  <si>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</si>
  <si>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</si>
  <si>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</si>
  <si>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</si>
  <si>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</si>
  <si>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</si>
  <si>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</si>
  <si>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</si>
  <si>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</si>
  <si>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</si>
  <si>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</si>
  <si>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</si>
  <si>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</si>
  <si>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</si>
  <si>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</si>
  <si>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</si>
  <si>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</si>
  <si>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</si>
  <si>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</si>
  <si>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</si>
  <si>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</si>
  <si>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</si>
  <si>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</si>
  <si>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</si>
  <si>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</si>
  <si>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</si>
  <si>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</si>
  <si>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</si>
  <si>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</si>
  <si>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</si>
  <si>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</si>
  <si>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</si>
  <si>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</si>
  <si>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</si>
  <si>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</si>
  <si>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</si>
  <si>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</si>
  <si>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</si>
  <si>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</si>
  <si>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</si>
  <si>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</si>
  <si>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</si>
  <si>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</si>
  <si>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</si>
  <si>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</si>
  <si>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</si>
  <si>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</si>
  <si>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</si>
  <si>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</si>
  <si>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</si>
  <si>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</si>
  <si>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</si>
  <si>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</si>
  <si>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</si>
  <si>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</si>
  <si>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</si>
  <si>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</si>
  <si>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</si>
  <si>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</si>
  <si>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</si>
  <si>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</si>
  <si>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</si>
  <si>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</si>
  <si>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</si>
  <si>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</si>
  <si>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</si>
  <si>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</si>
  <si>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</si>
  <si>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</si>
  <si>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</si>
  <si>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</si>
  <si>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</si>
  <si>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</si>
  <si>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</si>
  <si>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</si>
  <si>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</si>
  <si>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</si>
  <si>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</si>
  <si>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</si>
  <si>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</si>
  <si>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</si>
  <si>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</si>
  <si>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</si>
  <si>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</si>
  <si>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</si>
  <si>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</si>
  <si>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</si>
  <si>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</si>
  <si>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</si>
  <si>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</si>
  <si>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</si>
  <si>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</si>
  <si>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</si>
  <si>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</si>
  <si>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</si>
  <si>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</si>
  <si>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</si>
  <si>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</si>
  <si>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</si>
  <si>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</si>
  <si>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</si>
  <si>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</si>
  <si>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</si>
  <si>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</si>
  <si>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</si>
  <si>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</si>
  <si>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</si>
  <si>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</si>
  <si>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</si>
  <si>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</si>
  <si>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</si>
  <si>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</si>
  <si>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</si>
  <si>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</si>
  <si>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</si>
  <si>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</si>
  <si>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</si>
  <si>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</si>
  <si>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</si>
  <si>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</si>
  <si>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</si>
  <si>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</si>
  <si>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</si>
  <si>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</si>
  <si>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</si>
  <si>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</si>
  <si>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</si>
  <si>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</si>
  <si>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</si>
  <si>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</si>
  <si>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</si>
  <si>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</si>
  <si>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</si>
  <si>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</si>
  <si>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</si>
  <si>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</si>
  <si>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</si>
  <si>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</si>
  <si>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</si>
  <si>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</si>
  <si>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</si>
  <si>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</si>
  <si>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</si>
  <si>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</si>
  <si>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</si>
  <si>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</si>
  <si>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</si>
  <si>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</si>
  <si>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</si>
  <si>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</si>
  <si>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</si>
  <si>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</si>
  <si>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</si>
  <si>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</si>
  <si>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</si>
  <si>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</si>
  <si>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</si>
  <si>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</si>
  <si>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</si>
  <si>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</si>
  <si>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</si>
  <si>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</si>
  <si>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</si>
  <si>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</si>
  <si>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</si>
  <si>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</si>
  <si>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</si>
  <si>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</si>
  <si>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</si>
  <si>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</si>
  <si>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</si>
  <si>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</si>
  <si>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</si>
  <si>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</si>
  <si>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</si>
  <si>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</si>
  <si>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</si>
  <si>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</si>
  <si>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</si>
  <si>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</si>
  <si>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</si>
  <si>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</si>
  <si>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</si>
  <si>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</si>
  <si>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</si>
  <si>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</si>
  <si>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</si>
  <si>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</si>
  <si>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</si>
  <si>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</si>
  <si>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</si>
  <si>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</si>
  <si>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</si>
  <si>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</si>
  <si>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</si>
  <si>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</si>
  <si>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</si>
  <si>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</si>
  <si>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</si>
  <si>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</si>
  <si>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</si>
  <si>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</si>
  <si>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</si>
  <si>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</si>
  <si>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</si>
  <si>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</si>
  <si>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</si>
  <si>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</si>
  <si>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</si>
  <si>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</si>
  <si>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</si>
  <si>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</si>
  <si>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</si>
  <si>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</si>
  <si>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</si>
  <si>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</si>
  <si>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</si>
  <si>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</si>
  <si>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</si>
  <si>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</si>
  <si>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</si>
  <si>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</si>
  <si>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</si>
  <si>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</si>
  <si>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</si>
  <si>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</si>
  <si>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</si>
  <si>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</si>
  <si>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</si>
  <si>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</si>
  <si>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</si>
  <si>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</si>
  <si>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</si>
  <si>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</si>
  <si>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</si>
  <si>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</si>
  <si>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</si>
  <si>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</si>
  <si>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</si>
  <si>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</si>
  <si>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</si>
  <si>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</si>
  <si>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</si>
  <si>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</si>
  <si>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</si>
  <si>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</si>
  <si>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</si>
  <si>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</si>
  <si>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</si>
  <si>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</si>
  <si>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</si>
  <si>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</si>
  <si>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</si>
  <si>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</si>
  <si>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</si>
  <si>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</si>
  <si>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</si>
  <si>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</si>
  <si>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</si>
  <si>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</si>
  <si>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</si>
  <si>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</si>
  <si>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</si>
  <si>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</si>
  <si>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</si>
  <si>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</si>
  <si>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</si>
  <si>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</si>
  <si>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</si>
  <si>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</si>
  <si>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</si>
  <si>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</si>
  <si>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</si>
  <si>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</si>
  <si>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</si>
  <si>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</si>
  <si>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</si>
  <si>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</si>
  <si>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</si>
  <si>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</si>
  <si>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</si>
  <si>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</si>
  <si>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</si>
  <si>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</si>
  <si>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</si>
  <si>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</si>
  <si>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</si>
  <si>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</si>
  <si>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</si>
  <si>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</si>
  <si>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</si>
  <si>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</si>
  <si>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</si>
  <si>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</si>
  <si>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</si>
  <si>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</si>
  <si>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</si>
  <si>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</si>
  <si>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</si>
  <si>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</si>
  <si>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</si>
  <si>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</si>
  <si>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</si>
  <si>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</si>
  <si>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</si>
  <si>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</si>
  <si>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</si>
  <si>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</si>
  <si>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</si>
  <si>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</si>
  <si>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</si>
  <si>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</si>
  <si>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</si>
  <si>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</si>
  <si>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</si>
  <si>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</si>
  <si>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</si>
  <si>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</si>
  <si>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</si>
  <si>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</si>
  <si>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</si>
  <si>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</si>
  <si>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</si>
  <si>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</si>
  <si>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</si>
  <si>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</si>
  <si>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</si>
  <si>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</si>
  <si>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</si>
  <si>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</si>
  <si>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</si>
  <si>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</si>
  <si>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</si>
  <si>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</si>
  <si>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</si>
  <si>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</si>
  <si>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</si>
  <si>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</si>
  <si>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</si>
  <si>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</si>
  <si>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</si>
  <si>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</si>
  <si>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</si>
  <si>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</si>
  <si>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</si>
  <si>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</si>
  <si>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</si>
  <si>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</si>
  <si>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</si>
  <si>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</si>
  <si>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</si>
  <si>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</si>
  <si>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</si>
  <si>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</si>
  <si>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</si>
  <si>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</si>
  <si>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</si>
  <si>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</si>
  <si>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</si>
  <si>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</si>
  <si>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</si>
  <si>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</si>
  <si>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</si>
  <si>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</si>
  <si>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</si>
  <si>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</si>
  <si>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</si>
  <si>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</si>
  <si>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</si>
  <si>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</si>
  <si>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</si>
  <si>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</si>
  <si>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</si>
  <si>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</si>
  <si>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</si>
  <si>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</si>
  <si>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</si>
  <si>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</si>
  <si>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</si>
  <si>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</si>
  <si>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</si>
  <si>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</si>
  <si>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</si>
  <si>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</si>
  <si>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</si>
  <si>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</si>
  <si>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</si>
  <si>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</si>
  <si>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</si>
  <si>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</si>
  <si>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</si>
  <si>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</si>
  <si>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</si>
  <si>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</si>
  <si>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</si>
  <si>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</si>
  <si>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</si>
  <si>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</si>
  <si>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</si>
  <si>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</si>
  <si>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</si>
  <si>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</si>
  <si>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</si>
  <si>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</si>
  <si>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</si>
  <si>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</si>
  <si>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</si>
  <si>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</si>
  <si>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</si>
  <si>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</si>
  <si>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</si>
  <si>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</si>
  <si>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</si>
  <si>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</si>
  <si>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</si>
  <si>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</si>
  <si>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</si>
  <si>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</si>
  <si>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</si>
  <si>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</si>
  <si>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</si>
  <si>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</si>
  <si>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</si>
  <si>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</si>
  <si>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</si>
  <si>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</si>
  <si>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</si>
  <si>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</si>
  <si>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</si>
  <si>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</si>
  <si>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</si>
  <si>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</si>
  <si>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</si>
  <si>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</si>
  <si>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</si>
  <si>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</si>
  <si>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</si>
  <si>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</si>
  <si>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</si>
  <si>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</si>
  <si>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</si>
  <si>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</si>
  <si>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</si>
  <si>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</si>
  <si>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</si>
  <si>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</si>
  <si>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</si>
  <si>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</si>
  <si>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</si>
  <si>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</si>
  <si>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</si>
  <si>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</si>
  <si>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</si>
  <si>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</si>
  <si>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</si>
  <si>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</si>
  <si>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</si>
  <si>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</si>
  <si>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</si>
  <si>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</si>
  <si>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</si>
  <si>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</si>
  <si>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</si>
  <si>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</si>
  <si>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</si>
  <si>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</si>
  <si>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</si>
  <si>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</si>
  <si>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</si>
  <si>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</si>
  <si>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</si>
  <si>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</si>
  <si>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</si>
  <si>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</si>
  <si>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</si>
  <si>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</si>
  <si>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</si>
  <si>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</si>
  <si>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</si>
  <si>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</si>
  <si>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</si>
  <si>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</si>
  <si>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</si>
  <si>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</si>
  <si>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</si>
  <si>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</si>
  <si>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</si>
  <si>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</si>
  <si>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</si>
  <si>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</si>
  <si>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</si>
  <si>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</si>
  <si>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</si>
  <si>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</si>
  <si>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</si>
  <si>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</si>
  <si>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</si>
  <si>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</si>
  <si>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</si>
  <si>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</si>
  <si>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</si>
  <si>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</si>
  <si>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</si>
  <si>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</si>
  <si>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</si>
  <si>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</si>
  <si>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</si>
  <si>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</si>
  <si>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</si>
  <si>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</si>
  <si>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</si>
  <si>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</si>
  <si>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</si>
  <si>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</si>
  <si>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</si>
  <si>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</si>
  <si>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</si>
  <si>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</si>
  <si>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</si>
  <si>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</si>
  <si>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</si>
  <si>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</si>
  <si>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</si>
  <si>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</si>
  <si>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</si>
  <si>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</si>
  <si>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</si>
  <si>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</si>
  <si>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</si>
  <si>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</si>
  <si>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</si>
  <si>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</si>
  <si>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</si>
  <si>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</si>
  <si>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</si>
  <si>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</si>
  <si>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</si>
  <si>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</si>
  <si>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</si>
  <si>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</si>
  <si>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</si>
  <si>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</si>
  <si>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</si>
  <si>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</si>
  <si>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</si>
  <si>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</si>
  <si>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</si>
  <si>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</si>
  <si>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</si>
  <si>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</si>
  <si>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</si>
  <si>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</si>
  <si>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</si>
  <si>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</si>
  <si>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</si>
  <si>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</si>
  <si>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</si>
  <si>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</si>
  <si>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</si>
  <si>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</si>
  <si>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</si>
  <si>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</si>
  <si>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</si>
  <si>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</si>
  <si>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</si>
  <si>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</si>
  <si>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</si>
  <si>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</si>
  <si>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</si>
  <si>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</si>
  <si>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</si>
  <si>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</si>
  <si>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</si>
  <si>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</si>
  <si>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</si>
  <si>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</si>
  <si>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</si>
  <si>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</si>
  <si>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</si>
  <si>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</si>
  <si>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</si>
  <si>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</si>
  <si>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</si>
  <si>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</si>
  <si>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</si>
  <si>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</si>
  <si>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</si>
  <si>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</si>
  <si>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</si>
  <si>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</si>
  <si>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</si>
  <si>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</si>
  <si>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</si>
  <si>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</si>
  <si>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</si>
  <si>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</si>
  <si>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</si>
  <si>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</si>
  <si>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</si>
  <si>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</si>
  <si>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</si>
  <si>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</si>
  <si>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</si>
  <si>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</si>
  <si>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</si>
  <si>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</si>
  <si>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</si>
  <si>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</si>
  <si>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</si>
  <si>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</si>
  <si>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</si>
  <si>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</si>
  <si>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</si>
  <si>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</si>
  <si>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</si>
  <si>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</si>
  <si>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</si>
  <si>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</si>
  <si>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</si>
  <si>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</si>
  <si>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</si>
  <si>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</si>
  <si>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</si>
  <si>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</si>
  <si>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</si>
  <si>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</si>
  <si>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</si>
  <si>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</si>
  <si>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</si>
  <si>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</si>
  <si>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</si>
  <si>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</si>
  <si>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</si>
  <si>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</si>
  <si>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</si>
  <si>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</si>
  <si>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</si>
  <si>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</si>
  <si>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</si>
  <si>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</si>
  <si>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</si>
  <si>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</si>
  <si>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</si>
  <si>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</si>
  <si>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</si>
  <si>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</si>
  <si>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</si>
  <si>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</si>
  <si>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</si>
  <si>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</si>
  <si>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</si>
  <si>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</si>
  <si>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</si>
  <si>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</si>
  <si>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</si>
  <si>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</si>
  <si>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</si>
  <si>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</si>
  <si>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</si>
  <si>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</si>
  <si>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</si>
  <si>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</si>
  <si>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</si>
  <si>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</si>
  <si>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</si>
  <si>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</si>
  <si>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</si>
  <si>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</si>
  <si>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</si>
  <si>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</si>
  <si>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</si>
  <si>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</si>
  <si>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</si>
  <si>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</si>
  <si>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</si>
  <si>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</si>
  <si>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</si>
  <si>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</si>
  <si>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</si>
  <si>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</si>
  <si>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</si>
  <si>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</si>
  <si>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</si>
  <si>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</si>
  <si>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</si>
  <si>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</si>
  <si>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</si>
  <si>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</si>
  <si>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</si>
  <si>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</si>
  <si>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</si>
  <si>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</si>
  <si>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</si>
  <si>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</si>
  <si>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</si>
  <si>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</si>
  <si>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</si>
  <si>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</si>
  <si>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</si>
  <si>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</si>
  <si>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</si>
  <si>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</si>
  <si>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</si>
  <si>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</si>
  <si>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</si>
  <si>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</si>
  <si>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</si>
  <si>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</si>
  <si>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</si>
  <si>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</si>
  <si>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</si>
  <si>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</si>
  <si>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</si>
  <si>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</si>
  <si>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</si>
  <si>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</si>
  <si>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</si>
  <si>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</si>
  <si>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</si>
  <si>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</si>
  <si>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</si>
  <si>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</si>
  <si>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</si>
  <si>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</si>
  <si>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</si>
  <si>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</si>
  <si>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</si>
  <si>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</si>
  <si>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</si>
  <si>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</si>
  <si>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</si>
  <si>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</si>
  <si>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</si>
  <si>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</si>
  <si>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</si>
  <si>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</si>
  <si>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</si>
  <si>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</si>
  <si>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</si>
  <si>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</si>
  <si>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</si>
  <si>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</si>
  <si>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</si>
  <si>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</si>
  <si>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</si>
  <si>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</si>
  <si>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</si>
  <si>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</si>
  <si>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</si>
  <si>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</si>
  <si>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</si>
  <si>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</si>
  <si>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</si>
  <si>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</si>
  <si>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</si>
  <si>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</si>
  <si>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</si>
  <si>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</si>
  <si>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</si>
  <si>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</si>
  <si>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</si>
  <si>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</si>
  <si>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</si>
  <si>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</si>
  <si>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</si>
  <si>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</si>
  <si>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</si>
  <si>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</si>
  <si>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</si>
  <si>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</si>
  <si>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</si>
  <si>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</si>
  <si>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</si>
  <si>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</si>
  <si>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</si>
  <si>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</si>
  <si>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</si>
  <si>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</si>
  <si>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</si>
  <si>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</si>
  <si>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</si>
  <si>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</si>
  <si>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</si>
  <si>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</si>
  <si>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</si>
  <si>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</si>
  <si>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</si>
  <si>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</si>
  <si>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</si>
  <si>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</si>
  <si>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</si>
  <si>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</si>
  <si>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</si>
  <si>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</si>
  <si>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</si>
  <si>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</si>
  <si>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</si>
  <si>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</si>
  <si>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</si>
  <si>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</si>
  <si>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</si>
  <si>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</si>
  <si>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</si>
  <si>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</si>
  <si>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</si>
  <si>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</si>
  <si>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</si>
  <si>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</si>
  <si>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</si>
  <si>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</si>
  <si>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</si>
  <si>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</si>
  <si>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</si>
  <si>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</si>
  <si>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</si>
  <si>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</si>
  <si>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</si>
  <si>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</si>
  <si>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</si>
  <si>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</si>
  <si>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</si>
  <si>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</si>
  <si>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</si>
  <si>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</si>
  <si>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</si>
  <si>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</si>
  <si>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</si>
  <si>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</si>
  <si>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</si>
  <si>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</si>
  <si>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</si>
  <si>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</si>
  <si>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</si>
  <si>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</si>
  <si>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</si>
  <si>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</si>
  <si>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</si>
  <si>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</si>
  <si>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</si>
  <si>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</si>
  <si>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</si>
  <si>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</si>
  <si>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</si>
  <si>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</si>
  <si>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</si>
  <si>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</si>
  <si>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</si>
  <si>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</si>
  <si>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</si>
  <si>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</si>
  <si>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</si>
  <si>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</si>
  <si>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</si>
  <si>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</si>
  <si>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</si>
  <si>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</si>
  <si>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</si>
  <si>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</si>
  <si>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</si>
  <si>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</si>
  <si>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</si>
  <si>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</si>
  <si>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</si>
  <si>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</si>
  <si>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</si>
  <si>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</si>
  <si>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</si>
  <si>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</si>
  <si>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</si>
  <si>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</si>
  <si>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</si>
  <si>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</si>
  <si>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</si>
  <si>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</si>
  <si>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</si>
  <si>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</si>
  <si>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</si>
  <si>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</si>
  <si>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</si>
  <si>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</si>
  <si>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</si>
  <si>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</si>
  <si>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</si>
  <si>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</si>
  <si>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</si>
  <si>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</si>
  <si>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</si>
  <si>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</si>
  <si>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</si>
  <si>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</si>
  <si>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</si>
  <si>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</si>
  <si>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</si>
  <si>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</si>
  <si>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</si>
  <si>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</si>
  <si>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</si>
  <si>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</si>
  <si>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</si>
  <si>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</si>
  <si>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</si>
  <si>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</si>
  <si>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</si>
  <si>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</si>
  <si>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</si>
  <si>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</si>
  <si>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</si>
  <si>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</si>
  <si>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</si>
  <si>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</si>
  <si>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</si>
  <si>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</si>
  <si>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</si>
  <si>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</si>
  <si>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</si>
  <si>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</si>
  <si>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</si>
  <si>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</si>
  <si>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</si>
  <si>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</si>
  <si>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</si>
  <si>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</si>
  <si>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</si>
  <si>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</si>
  <si>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</si>
  <si>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</si>
  <si>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</si>
  <si>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</si>
  <si>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</si>
  <si>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</si>
  <si>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</si>
  <si>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</si>
  <si>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</si>
  <si>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</si>
  <si>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</si>
  <si>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</si>
  <si>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</si>
  <si>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</si>
  <si>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</si>
  <si>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</si>
  <si>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</si>
  <si>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</si>
  <si>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</si>
  <si>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</si>
  <si>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</si>
  <si>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</si>
  <si>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</si>
  <si>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</si>
  <si>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</si>
  <si>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</si>
  <si>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</si>
  <si>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</si>
  <si>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</si>
  <si>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</si>
  <si>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</si>
  <si>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</si>
  <si>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</si>
  <si>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</si>
  <si>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</si>
  <si>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</si>
  <si>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</si>
  <si>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</si>
  <si>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</si>
  <si>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</si>
  <si>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</si>
  <si>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</si>
  <si>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</si>
  <si>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</si>
  <si>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</si>
  <si>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</si>
  <si>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</si>
  <si>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</si>
  <si>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</si>
  <si>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</si>
  <si>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</si>
  <si>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</si>
  <si>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</si>
  <si>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</si>
  <si>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</si>
  <si>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</si>
  <si>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</si>
  <si>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</si>
  <si>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</si>
  <si>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</si>
  <si>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</si>
  <si>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</si>
  <si>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</si>
  <si>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</si>
  <si>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</si>
  <si>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</si>
  <si>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</si>
  <si>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</si>
  <si>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</si>
  <si>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</si>
  <si>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</si>
  <si>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</si>
  <si>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</si>
  <si>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</si>
  <si>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</si>
  <si>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</si>
  <si>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</si>
  <si>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</si>
  <si>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</si>
  <si>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</si>
  <si>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</si>
  <si>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</si>
  <si>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</si>
  <si>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</si>
  <si>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</si>
  <si>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</si>
  <si>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</si>
  <si>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</si>
  <si>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</si>
  <si>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</si>
  <si>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</si>
  <si>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</si>
  <si>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</si>
  <si>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</si>
  <si>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</si>
  <si>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</si>
  <si>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</si>
  <si>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</si>
  <si>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</si>
  <si>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</si>
  <si>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</si>
  <si>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</si>
  <si>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</si>
  <si>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</si>
  <si>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</si>
  <si>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</si>
  <si>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</si>
  <si>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</si>
  <si>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</si>
  <si>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</si>
  <si>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</si>
  <si>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</si>
  <si>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</si>
  <si>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</si>
  <si>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</si>
  <si>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</si>
  <si>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</si>
  <si>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</si>
  <si>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</si>
  <si>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</si>
  <si>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</si>
  <si>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</si>
  <si>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</si>
  <si>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</si>
  <si>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</si>
  <si>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</si>
  <si>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</si>
  <si>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</si>
  <si>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</si>
  <si>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</si>
  <si>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</si>
  <si>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</si>
  <si>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</si>
  <si>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</si>
  <si>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</si>
  <si>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</si>
  <si>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</si>
  <si>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</si>
  <si>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</si>
  <si>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</si>
  <si>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</si>
  <si>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</si>
  <si>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</si>
  <si>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</si>
  <si>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</si>
  <si>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</si>
  <si>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</si>
  <si>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</si>
  <si>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</si>
  <si>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</si>
  <si>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</si>
  <si>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</si>
  <si>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</si>
  <si>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</si>
  <si>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</si>
  <si>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</si>
  <si>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</si>
  <si>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</si>
  <si>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</si>
  <si>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</si>
  <si>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</si>
  <si>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</si>
  <si>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</si>
  <si>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</si>
  <si>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</si>
  <si>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</si>
  <si>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</si>
  <si>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</si>
  <si>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</si>
  <si>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</si>
  <si>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</si>
  <si>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</si>
  <si>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</si>
  <si>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</si>
  <si>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</si>
  <si>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</si>
  <si>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</si>
  <si>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</si>
  <si>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</si>
  <si>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</si>
  <si>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</si>
  <si>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</si>
  <si>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</si>
  <si>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</si>
  <si>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</si>
  <si>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</si>
  <si>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</si>
  <si>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</si>
  <si>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</si>
  <si>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</si>
  <si>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</si>
  <si>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</si>
  <si>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</si>
  <si>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</si>
  <si>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</si>
  <si>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</si>
  <si>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</si>
  <si>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</si>
  <si>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</si>
  <si>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</si>
  <si>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</si>
  <si>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</si>
  <si>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</si>
  <si>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</si>
  <si>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</si>
  <si>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</si>
  <si>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</si>
  <si>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</si>
  <si>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</si>
  <si>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</si>
  <si>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</si>
  <si>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</si>
  <si>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</si>
  <si>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</si>
  <si>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</si>
  <si>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</si>
  <si>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</si>
  <si>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</si>
  <si>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</si>
  <si>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</si>
  <si>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</si>
  <si>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</si>
  <si>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</si>
  <si>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</si>
  <si>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</si>
  <si>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</si>
  <si>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</si>
  <si>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</si>
  <si>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</si>
  <si>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</si>
  <si>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</si>
  <si>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</si>
  <si>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</si>
  <si>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</si>
  <si>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</si>
  <si>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</si>
  <si>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</si>
  <si>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</si>
  <si>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</si>
  <si>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</si>
  <si>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</si>
  <si>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</si>
  <si>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</si>
  <si>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</si>
  <si>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</si>
  <si>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</si>
  <si>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</si>
  <si>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</si>
  <si>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</si>
  <si>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</si>
  <si>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</si>
  <si>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</si>
  <si>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</si>
  <si>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</si>
  <si>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</si>
  <si>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</si>
  <si>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</si>
  <si>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</si>
  <si>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</si>
  <si>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</si>
  <si>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</si>
  <si>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</si>
  <si>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</si>
  <si>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</si>
  <si>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</si>
  <si>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</si>
  <si>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</si>
  <si>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</si>
  <si>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</si>
  <si>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</si>
  <si>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</si>
  <si>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</si>
  <si>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</si>
  <si>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</si>
  <si>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</si>
  <si>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</si>
  <si>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</si>
  <si>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</si>
  <si>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</si>
  <si>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</si>
  <si>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</si>
  <si>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</si>
  <si>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</si>
  <si>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</si>
  <si>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</si>
  <si>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</si>
  <si>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</si>
  <si>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</si>
  <si>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</si>
  <si>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</si>
  <si>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</si>
  <si>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</si>
  <si>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</si>
  <si>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</si>
  <si>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</si>
  <si>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</si>
  <si>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</si>
  <si>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</si>
  <si>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</si>
  <si>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</si>
  <si>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</si>
  <si>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</si>
  <si>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</si>
  <si>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</si>
  <si>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</si>
  <si>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</si>
  <si>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</si>
  <si>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</si>
  <si>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</si>
  <si>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</si>
  <si>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</si>
  <si>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</si>
  <si>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</si>
  <si>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</si>
  <si>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</si>
  <si>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</si>
  <si>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</si>
  <si>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</si>
  <si>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</si>
  <si>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</si>
  <si>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</si>
  <si>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</si>
  <si>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</si>
  <si>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</si>
  <si>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</si>
  <si>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</si>
  <si>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</si>
  <si>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</si>
  <si>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</si>
  <si>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</si>
  <si>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</si>
  <si>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</si>
  <si>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</si>
  <si>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</si>
  <si>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</si>
  <si>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</si>
  <si>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</si>
  <si>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</si>
  <si>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</si>
  <si>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</si>
  <si>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</si>
  <si>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</si>
  <si>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</si>
  <si>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</si>
  <si>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</si>
  <si>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</si>
  <si>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</si>
  <si>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</si>
  <si>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</si>
  <si>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</si>
  <si>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</si>
  <si>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</si>
  <si>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</si>
  <si>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</si>
  <si>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</si>
  <si>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</si>
  <si>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</si>
  <si>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</si>
  <si>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</si>
  <si>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</si>
  <si>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</si>
  <si>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</si>
  <si>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</si>
  <si>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</si>
  <si>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</si>
  <si>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</si>
  <si>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</si>
  <si>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</si>
  <si>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</si>
  <si>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</si>
  <si>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</si>
  <si>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</si>
  <si>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</si>
  <si>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</si>
  <si>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</si>
  <si>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</si>
  <si>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</si>
  <si>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</si>
  <si>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</si>
  <si>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</si>
  <si>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</si>
  <si>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</si>
  <si>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</si>
  <si>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</si>
  <si>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</si>
  <si>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</si>
  <si>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</si>
  <si>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</si>
  <si>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</si>
  <si>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</si>
  <si>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</si>
  <si>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</si>
  <si>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</si>
  <si>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</si>
  <si>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</si>
  <si>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</si>
  <si>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</si>
  <si>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</si>
  <si>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</si>
  <si>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</si>
  <si>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</si>
  <si>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</si>
  <si>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</si>
  <si>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</si>
  <si>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</si>
  <si>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</si>
  <si>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</si>
  <si>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</si>
  <si>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</si>
  <si>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</si>
  <si>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</si>
  <si>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</si>
  <si>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</si>
  <si>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</si>
  <si>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</si>
  <si>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</si>
  <si>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</si>
  <si>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</si>
  <si>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</si>
  <si>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</si>
  <si>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</si>
  <si>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</si>
  <si>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</si>
  <si>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</si>
  <si>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</si>
  <si>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</si>
  <si>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</si>
  <si>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</si>
  <si>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</si>
  <si>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</si>
  <si>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</si>
  <si>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</si>
  <si>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</si>
  <si>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</si>
  <si>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</si>
  <si>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</si>
  <si>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</si>
  <si>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</si>
  <si>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</si>
  <si>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</si>
  <si>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</si>
  <si>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</si>
  <si>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</si>
  <si>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</si>
  <si>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</si>
  <si>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</si>
  <si>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</si>
  <si>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</si>
  <si>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</si>
  <si>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</si>
  <si>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</si>
  <si>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</si>
  <si>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</si>
  <si>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</si>
  <si>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</si>
  <si>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</si>
  <si>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</si>
  <si>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</si>
  <si>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</si>
  <si>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</si>
  <si>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</si>
  <si>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</si>
  <si>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</si>
  <si>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</si>
  <si>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</si>
  <si>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</si>
  <si>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</si>
  <si>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</si>
  <si>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</si>
  <si>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</si>
  <si>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</si>
  <si>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</si>
  <si>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</si>
  <si>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</si>
  <si>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</si>
  <si>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</si>
  <si>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</si>
  <si>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</si>
  <si>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</si>
  <si>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</si>
  <si>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</si>
  <si>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</si>
  <si>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</si>
  <si>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</si>
  <si>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</si>
  <si>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</si>
  <si>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</si>
  <si>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</si>
  <si>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</si>
  <si>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</si>
  <si>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</si>
  <si>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</si>
  <si>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</si>
  <si>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</si>
  <si>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</si>
  <si>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</si>
  <si>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</si>
  <si>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</si>
  <si>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</si>
  <si>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</si>
  <si>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</si>
  <si>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</si>
  <si>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</si>
  <si>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</si>
  <si>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</si>
  <si>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</si>
  <si>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</si>
  <si>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</si>
  <si>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</si>
  <si>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</si>
  <si>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</si>
  <si>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</si>
  <si>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</si>
  <si>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</si>
  <si>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</si>
  <si>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</si>
  <si>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</si>
  <si>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</si>
  <si>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</si>
  <si>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</si>
  <si>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</si>
  <si>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</si>
  <si>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</si>
  <si>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</si>
  <si>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</si>
  <si>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</si>
  <si>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</si>
  <si>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</si>
  <si>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</si>
  <si>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</si>
  <si>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</si>
  <si>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</si>
  <si>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</si>
  <si>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</si>
  <si>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</si>
  <si>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</si>
  <si>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</si>
  <si>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</si>
  <si>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</si>
  <si>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</si>
  <si>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</si>
  <si>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</si>
  <si>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</si>
  <si>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</si>
  <si>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</si>
  <si>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</si>
  <si>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</si>
  <si>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</si>
  <si>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</si>
  <si>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</si>
  <si>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</si>
  <si>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</si>
  <si>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</si>
  <si>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</si>
  <si>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</si>
  <si>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</si>
  <si>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</si>
  <si>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</si>
  <si>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</si>
  <si>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</si>
  <si>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</si>
  <si>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</si>
  <si>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</si>
  <si>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</si>
  <si>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</si>
  <si>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</si>
  <si>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</si>
  <si>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</si>
  <si>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</si>
  <si>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</si>
  <si>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</si>
  <si>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</si>
  <si>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</si>
  <si>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</si>
  <si>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</si>
  <si>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</si>
  <si>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</si>
  <si>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</si>
  <si>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</si>
  <si>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</si>
  <si>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</si>
  <si>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</si>
  <si>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</si>
  <si>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</si>
  <si>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</si>
  <si>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</si>
  <si>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</si>
  <si>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</si>
  <si>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</si>
  <si>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</si>
  <si>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</si>
  <si>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</si>
  <si>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</si>
  <si>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</si>
  <si>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</si>
  <si>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</si>
  <si>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</si>
  <si>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</si>
  <si>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</si>
  <si>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</si>
  <si>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</si>
  <si>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</si>
  <si>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</si>
  <si>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</si>
  <si>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</si>
  <si>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</si>
  <si>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</si>
  <si>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</si>
  <si>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</si>
  <si>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</si>
  <si>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</si>
  <si>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</si>
  <si>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</si>
  <si>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</si>
  <si>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</si>
  <si>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</si>
  <si>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</si>
  <si>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</si>
  <si>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</si>
  <si>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</si>
  <si>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</si>
  <si>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</si>
  <si>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</si>
  <si>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</si>
  <si>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</si>
  <si>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</si>
  <si>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</si>
  <si>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</si>
  <si>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</si>
  <si>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</si>
  <si>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</si>
  <si>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</si>
  <si>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</si>
  <si>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</si>
  <si>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</si>
  <si>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</si>
  <si>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</si>
  <si>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</si>
  <si>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</si>
  <si>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</si>
  <si>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</si>
  <si>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</si>
  <si>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</si>
  <si>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</si>
  <si>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</si>
  <si>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</si>
  <si>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</si>
  <si>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</si>
  <si>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</si>
  <si>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</si>
  <si>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</si>
  <si>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</si>
  <si>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</si>
  <si>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</si>
  <si>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</si>
  <si>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</si>
  <si>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</si>
  <si>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</si>
  <si>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</si>
  <si>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</si>
  <si>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</si>
  <si>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</si>
  <si>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</si>
  <si>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</si>
  <si>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</si>
  <si>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</si>
  <si>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</si>
  <si>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</si>
  <si>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</si>
  <si>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</si>
  <si>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</si>
  <si>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</si>
  <si>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</si>
  <si>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</si>
  <si>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</si>
  <si>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</si>
  <si>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</si>
  <si>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</si>
  <si>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</si>
  <si>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</si>
  <si>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</si>
  <si>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</si>
  <si>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</si>
  <si>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</si>
  <si>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</si>
  <si>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</si>
  <si>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</si>
  <si>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</si>
  <si>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</si>
  <si>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</si>
  <si>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</si>
  <si>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</si>
  <si>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</si>
  <si>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</si>
  <si>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</si>
  <si>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</si>
  <si>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</si>
  <si>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</si>
  <si>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</si>
  <si>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</si>
  <si>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</si>
  <si>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</si>
  <si>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</si>
  <si>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</si>
  <si>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</si>
  <si>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</si>
  <si>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</si>
  <si>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</si>
  <si>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</si>
  <si>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</si>
  <si>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</si>
  <si>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</si>
  <si>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</si>
  <si>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</si>
  <si>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</si>
  <si>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</si>
  <si>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</si>
  <si>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</si>
  <si>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</si>
  <si>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</si>
  <si>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</si>
  <si>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</si>
  <si>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</si>
  <si>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</si>
  <si>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</si>
  <si>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</si>
  <si>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</si>
  <si>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</si>
  <si>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</si>
  <si>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</si>
  <si>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</si>
  <si>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</si>
  <si>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</si>
  <si>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</si>
  <si>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</si>
  <si>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</si>
  <si>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</si>
  <si>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</si>
  <si>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</si>
  <si>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</si>
  <si>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</si>
  <si>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</si>
  <si>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</si>
  <si>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</si>
  <si>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</si>
  <si>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</si>
  <si>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</si>
  <si>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</si>
  <si>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</si>
  <si>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</si>
  <si>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</si>
  <si>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</si>
  <si>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</si>
  <si>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</si>
  <si>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</si>
  <si>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</si>
  <si>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</si>
  <si>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</si>
  <si>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</si>
  <si>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</si>
  <si>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</si>
  <si>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</si>
  <si>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</si>
  <si>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</si>
  <si>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</si>
  <si>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</si>
  <si>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</si>
  <si>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</si>
  <si>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</si>
  <si>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</si>
  <si>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</si>
  <si>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</si>
  <si>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</si>
  <si>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</si>
  <si>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</si>
  <si>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</si>
  <si>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</si>
  <si>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</si>
  <si>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</si>
  <si>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</si>
  <si>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</si>
  <si>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</si>
  <si>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</si>
  <si>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</si>
  <si>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</si>
  <si>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</si>
  <si>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</si>
  <si>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</si>
  <si>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</si>
  <si>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</si>
  <si>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</si>
  <si>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</si>
  <si>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</si>
  <si>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</si>
  <si>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</si>
  <si>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</si>
  <si>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</si>
  <si>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</si>
  <si>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</si>
  <si>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</si>
  <si>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</si>
  <si>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</si>
  <si>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</si>
  <si>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</si>
  <si>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</si>
  <si>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</si>
  <si>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</si>
  <si>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</si>
  <si>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</si>
  <si>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</si>
  <si>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</si>
  <si>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</si>
  <si>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</si>
  <si>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</si>
  <si>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</si>
  <si>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</si>
  <si>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</si>
  <si>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</si>
  <si>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</si>
  <si>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</si>
  <si>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</si>
  <si>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</si>
  <si>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</si>
  <si>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</si>
  <si>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</si>
  <si>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</si>
  <si>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</si>
  <si>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</si>
  <si>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</si>
  <si>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</si>
  <si>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</si>
  <si>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</si>
  <si>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</si>
  <si>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</si>
  <si>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</si>
  <si>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</si>
  <si>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</si>
  <si>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</si>
  <si>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</si>
  <si>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</si>
  <si>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</si>
  <si>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</si>
  <si>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</si>
  <si>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</si>
  <si>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</si>
  <si>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</si>
  <si>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</si>
  <si>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</si>
  <si>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</si>
  <si>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</si>
  <si>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</si>
  <si>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</si>
  <si>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</si>
  <si>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</si>
  <si>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</si>
  <si>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</si>
  <si>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</si>
  <si>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</si>
  <si>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</si>
  <si>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</si>
  <si>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</si>
  <si>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</si>
  <si>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</si>
  <si>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</si>
  <si>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</si>
  <si>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</si>
  <si>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</si>
  <si>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</si>
  <si>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</si>
  <si>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</si>
  <si>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</si>
  <si>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</si>
  <si>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</si>
  <si>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</si>
  <si>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</si>
  <si>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</si>
  <si>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</si>
  <si>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</si>
  <si>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</si>
  <si>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</si>
  <si>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</si>
  <si>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</si>
  <si>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</si>
  <si>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</si>
  <si>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</si>
  <si>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</si>
  <si>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</si>
  <si>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</si>
  <si>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</si>
  <si>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</si>
  <si>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</si>
  <si>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</si>
  <si>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</si>
  <si>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</si>
  <si>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</si>
  <si>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</si>
  <si>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</si>
  <si>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</si>
  <si>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</si>
  <si>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</si>
  <si>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</si>
  <si>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</si>
  <si>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</si>
  <si>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</si>
  <si>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</si>
  <si>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</si>
  <si>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</si>
  <si>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</si>
  <si>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</si>
  <si>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</si>
  <si>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</si>
  <si>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</si>
  <si>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</si>
  <si>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</si>
  <si>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</si>
  <si>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</si>
  <si>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</si>
  <si>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</si>
  <si>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</si>
  <si>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</si>
  <si>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</si>
  <si>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</si>
  <si>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</si>
  <si>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</si>
  <si>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</si>
  <si>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</si>
  <si>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</si>
  <si>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</si>
  <si>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</si>
  <si>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</si>
  <si>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</si>
  <si>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</si>
  <si>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</si>
  <si>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</si>
  <si>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</si>
  <si>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</si>
  <si>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</si>
  <si>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</si>
  <si>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</si>
  <si>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</si>
  <si>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</si>
  <si>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</si>
  <si>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</si>
  <si>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</si>
  <si>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</si>
  <si>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</si>
  <si>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</si>
  <si>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</si>
  <si>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</si>
  <si>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</si>
  <si>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</si>
  <si>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</si>
  <si>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</si>
  <si>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</si>
  <si>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</si>
  <si>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</si>
  <si>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</si>
  <si>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</si>
  <si>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</si>
  <si>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</si>
  <si>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</si>
  <si>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</si>
  <si>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</si>
  <si>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</si>
  <si>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</si>
  <si>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</si>
  <si>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</si>
  <si>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</si>
  <si>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</si>
  <si>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</si>
  <si>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</si>
  <si>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</si>
  <si>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</si>
  <si>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</si>
  <si>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</si>
  <si>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</si>
  <si>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</si>
  <si>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</si>
  <si>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</si>
  <si>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</si>
  <si>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</si>
  <si>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</si>
  <si>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</si>
  <si>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</si>
  <si>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</si>
  <si>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</si>
  <si>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</si>
  <si>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</si>
  <si>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</si>
  <si>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</si>
  <si>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</si>
  <si>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</si>
  <si>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</si>
  <si>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</si>
  <si>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</si>
  <si>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</si>
  <si>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</si>
  <si>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</si>
  <si>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</si>
  <si>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</si>
  <si>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</si>
  <si>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</si>
  <si>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</si>
  <si>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</si>
  <si>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</si>
  <si>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</si>
  <si>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</si>
  <si>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</si>
  <si>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</si>
  <si>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</si>
  <si>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</si>
  <si>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</si>
  <si>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</si>
  <si>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</si>
  <si>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</si>
  <si>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</si>
  <si>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</si>
  <si>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</si>
  <si>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</si>
  <si>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</si>
  <si>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</si>
  <si>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</si>
  <si>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</si>
  <si>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</si>
  <si>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</si>
  <si>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</si>
  <si>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</si>
  <si>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</si>
  <si>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</si>
  <si>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</si>
  <si>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</si>
  <si>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</si>
  <si>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</si>
  <si>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</si>
  <si>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</si>
  <si>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</si>
  <si>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</si>
  <si>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</si>
  <si>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</si>
  <si>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</si>
  <si>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</si>
  <si>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</si>
  <si>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</si>
  <si>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</si>
  <si>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</si>
  <si>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</si>
  <si>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</si>
  <si>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</si>
  <si>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</si>
  <si>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</si>
  <si>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</si>
  <si>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</si>
  <si>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</si>
  <si>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</si>
  <si>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</si>
  <si>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</si>
  <si>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</si>
  <si>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</si>
  <si>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</si>
  <si>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</si>
  <si>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</si>
  <si>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</si>
  <si>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</si>
  <si>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</si>
  <si>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</si>
  <si>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</si>
  <si>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</si>
  <si>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</si>
  <si>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</si>
  <si>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</si>
  <si>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</si>
  <si>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</si>
  <si>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</si>
  <si>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</si>
  <si>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</si>
  <si>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</si>
  <si>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</si>
  <si>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</si>
  <si>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</si>
  <si>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</si>
  <si>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</si>
  <si>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</si>
  <si>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</si>
  <si>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</si>
  <si>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</si>
  <si>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</si>
  <si>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</si>
  <si>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</si>
  <si>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</si>
  <si>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</si>
  <si>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</si>
  <si>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</si>
  <si>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</si>
  <si>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</si>
  <si>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</si>
  <si>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</si>
  <si>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</si>
  <si>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</si>
  <si>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</si>
  <si>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</si>
  <si>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</si>
  <si>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</si>
  <si>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</si>
  <si>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</si>
  <si>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</si>
  <si>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</si>
  <si>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</si>
  <si>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</si>
  <si>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</si>
  <si>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</si>
  <si>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</si>
  <si>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</si>
  <si>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</si>
  <si>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</si>
  <si>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</si>
  <si>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</si>
  <si>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</si>
  <si>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</si>
  <si>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</si>
  <si>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</si>
  <si>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</si>
  <si>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</si>
  <si>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</si>
  <si>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</si>
  <si>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</si>
  <si>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</si>
  <si>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</si>
  <si>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</si>
  <si>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</si>
  <si>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</si>
  <si>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</si>
  <si>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</si>
  <si>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</si>
  <si>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</si>
  <si>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</si>
  <si>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</si>
  <si>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</si>
  <si>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</si>
  <si>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</si>
  <si>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</si>
  <si>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</si>
  <si>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</si>
  <si>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</si>
  <si>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</si>
  <si>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</si>
  <si>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</si>
  <si>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</si>
  <si>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</si>
  <si>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</si>
  <si>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</si>
  <si>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</si>
  <si>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</si>
  <si>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</si>
  <si>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</si>
  <si>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</si>
  <si>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</si>
  <si>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</si>
  <si>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</si>
  <si>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</si>
  <si>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</si>
  <si>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</si>
  <si>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</si>
  <si>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</si>
  <si>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</si>
  <si>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</si>
  <si>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</si>
  <si>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</si>
  <si>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</si>
  <si>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</si>
  <si>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</si>
  <si>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</si>
  <si>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</si>
  <si>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</si>
  <si>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</si>
  <si>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</si>
  <si>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</si>
  <si>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</si>
  <si>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</si>
  <si>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</si>
  <si>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</si>
  <si>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</si>
  <si>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</si>
  <si>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</si>
  <si>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</si>
  <si>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</si>
  <si>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</si>
  <si>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</si>
  <si>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</si>
  <si>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</si>
  <si>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</si>
  <si>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</si>
  <si>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</si>
  <si>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</si>
  <si>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</si>
  <si>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</si>
  <si>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</si>
  <si>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</si>
  <si>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</si>
  <si>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</si>
  <si>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</si>
  <si>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</si>
  <si>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</si>
  <si>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</si>
  <si>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</si>
  <si>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</si>
  <si>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</si>
  <si>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</si>
  <si>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</si>
  <si>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</si>
  <si>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</si>
  <si>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</si>
  <si>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</si>
  <si>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</si>
  <si>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</si>
  <si>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</si>
  <si>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</si>
  <si>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</si>
  <si>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</si>
  <si>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</si>
  <si>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</si>
  <si>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</si>
  <si>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</si>
  <si>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</si>
  <si>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</si>
  <si>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</si>
  <si>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</si>
  <si>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</si>
  <si>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</si>
  <si>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</si>
  <si>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</si>
  <si>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</si>
  <si>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</si>
  <si>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</si>
  <si>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</si>
  <si>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</si>
  <si>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</si>
  <si>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</si>
  <si>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</si>
  <si>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</si>
  <si>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</si>
  <si>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</si>
  <si>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</si>
  <si>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</si>
  <si>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</si>
  <si>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</si>
  <si>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</si>
  <si>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</si>
  <si>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</si>
  <si>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</si>
  <si>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</si>
  <si>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</si>
  <si>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</si>
  <si>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</si>
  <si>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</si>
  <si>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</si>
  <si>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</si>
  <si>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</si>
  <si>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</si>
  <si>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</si>
  <si>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</si>
  <si>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</si>
  <si>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</si>
  <si>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</si>
  <si>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</si>
  <si>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</si>
  <si>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</si>
  <si>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</si>
  <si>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</si>
  <si>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</si>
  <si>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</si>
  <si>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</si>
  <si>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</si>
  <si>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</si>
  <si>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</si>
  <si>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</si>
  <si>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</si>
  <si>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</si>
  <si>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</si>
  <si>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</si>
  <si>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</si>
  <si>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</si>
  <si>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</si>
  <si>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</si>
  <si>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</si>
  <si>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</si>
  <si>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</si>
  <si>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</si>
  <si>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</si>
  <si>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</si>
  <si>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</si>
  <si>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</si>
  <si>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</si>
  <si>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</si>
  <si>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</si>
  <si>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</si>
  <si>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</si>
  <si>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</si>
  <si>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</si>
  <si>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</si>
  <si>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</si>
  <si>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</si>
  <si>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</si>
  <si>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</si>
  <si>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</si>
  <si>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</si>
  <si>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</si>
  <si>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</si>
  <si>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</si>
  <si>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</si>
  <si>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</si>
  <si>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</si>
  <si>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</si>
  <si>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</si>
  <si>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</si>
  <si>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</si>
  <si>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</si>
  <si>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</si>
  <si>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</si>
  <si>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</si>
  <si>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</si>
  <si>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</si>
  <si>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</si>
  <si>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</si>
  <si>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</si>
  <si>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</si>
  <si>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</si>
  <si>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</si>
  <si>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</si>
  <si>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</si>
  <si>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</si>
  <si>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</si>
  <si>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</si>
  <si>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</si>
  <si>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</si>
  <si>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</si>
  <si>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</si>
  <si>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</si>
  <si>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</si>
  <si>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</si>
  <si>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</si>
  <si>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</si>
  <si>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</si>
  <si>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</si>
  <si>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</si>
  <si>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</si>
  <si>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</si>
  <si>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</si>
  <si>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</si>
  <si>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</si>
  <si>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</si>
  <si>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</si>
  <si>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</si>
  <si>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</si>
  <si>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</si>
  <si>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</si>
  <si>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</si>
  <si>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</si>
  <si>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</si>
  <si>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</si>
  <si>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</si>
  <si>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</si>
  <si>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</si>
  <si>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</si>
  <si>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</si>
  <si>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</si>
  <si>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</si>
  <si>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</si>
  <si>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</si>
  <si>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</si>
  <si>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</si>
  <si>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</si>
  <si>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</si>
  <si>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</si>
  <si>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</si>
  <si>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</si>
  <si>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</si>
  <si>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</si>
  <si>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</si>
  <si>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</si>
  <si>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</si>
  <si>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</si>
  <si>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</si>
  <si>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</si>
  <si>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</si>
  <si>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</si>
  <si>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</si>
  <si>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</si>
  <si>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</si>
  <si>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</si>
  <si>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</si>
  <si>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</si>
  <si>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</si>
  <si>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</si>
  <si>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</si>
  <si>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</si>
  <si>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</si>
  <si>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</si>
  <si>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</si>
  <si>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</si>
  <si>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</si>
  <si>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</si>
  <si>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</si>
  <si>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</si>
  <si>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</si>
  <si>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</si>
  <si>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</si>
  <si>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</si>
  <si>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</si>
  <si>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</si>
  <si>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</si>
  <si>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</si>
  <si>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</si>
  <si>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</si>
  <si>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</si>
  <si>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</si>
  <si>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</si>
  <si>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</si>
  <si>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</si>
  <si>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</si>
  <si>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</si>
  <si>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</si>
  <si>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</si>
  <si>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</si>
  <si>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</si>
  <si>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</si>
  <si>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</si>
  <si>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</si>
  <si>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</si>
  <si>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</si>
  <si>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</si>
  <si>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</si>
  <si>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</si>
  <si>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</si>
  <si>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</si>
  <si>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</si>
  <si>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</si>
  <si>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</si>
  <si>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</si>
  <si>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</si>
  <si>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</si>
  <si>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</si>
  <si>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</si>
  <si>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</si>
  <si>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</si>
  <si>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</si>
  <si>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</si>
  <si>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</si>
  <si>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</si>
  <si>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</si>
  <si>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</si>
  <si>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</si>
  <si>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</si>
  <si>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</si>
  <si>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</si>
  <si>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</si>
  <si>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</si>
  <si>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</si>
  <si>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</si>
  <si>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</si>
  <si>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</si>
  <si>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</si>
  <si>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</si>
  <si>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</si>
  <si>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</si>
  <si>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</si>
  <si>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</si>
  <si>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</si>
  <si>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</si>
  <si>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</si>
  <si>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</si>
  <si>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</si>
  <si>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</si>
  <si>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</si>
  <si>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</si>
  <si>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</si>
  <si>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</si>
  <si>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</si>
  <si>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</si>
  <si>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</si>
  <si>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</si>
  <si>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</si>
  <si>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</si>
  <si>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</si>
  <si>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</si>
  <si>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</si>
  <si>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</si>
  <si>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</si>
  <si>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</si>
  <si>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</si>
  <si>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</si>
  <si>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</si>
  <si>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</si>
  <si>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</si>
  <si>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</si>
  <si>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</si>
  <si>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</si>
  <si>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</si>
  <si>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</si>
  <si>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</si>
  <si>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</si>
  <si>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</si>
  <si>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</si>
  <si>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</si>
  <si>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</si>
  <si>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</si>
  <si>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</si>
  <si>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</si>
  <si>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</si>
  <si>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</si>
  <si>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</si>
  <si>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</si>
  <si>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</si>
  <si>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</si>
  <si>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</si>
  <si>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</si>
  <si>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</si>
  <si>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</si>
  <si>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</si>
  <si>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</si>
  <si>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</si>
  <si>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</si>
  <si>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</si>
  <si>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</si>
  <si>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</si>
  <si>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</si>
  <si>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</si>
  <si>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</si>
  <si>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</si>
  <si>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</si>
  <si>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</si>
  <si>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</si>
  <si>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</si>
  <si>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</si>
  <si>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</si>
  <si>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</si>
  <si>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</si>
  <si>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</si>
  <si>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</si>
  <si>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</si>
  <si>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</si>
  <si>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</si>
  <si>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</si>
  <si>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</si>
  <si>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</si>
  <si>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</si>
  <si>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</si>
  <si>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</si>
  <si>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</si>
  <si>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</si>
  <si>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</si>
  <si>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</si>
  <si>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</si>
  <si>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</si>
  <si>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</si>
  <si>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</si>
  <si>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</si>
  <si>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</si>
  <si>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</si>
  <si>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</si>
  <si>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</si>
  <si>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</si>
  <si>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</si>
  <si>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</si>
  <si>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</si>
  <si>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</si>
  <si>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</si>
  <si>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</si>
  <si>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</si>
  <si>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</si>
  <si>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</si>
  <si>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</si>
  <si>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</si>
  <si>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</si>
  <si>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</si>
  <si>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</si>
  <si>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</si>
  <si>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</si>
  <si>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</si>
  <si>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</si>
  <si>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</si>
  <si>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</si>
  <si>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</si>
  <si>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</si>
  <si>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</si>
  <si>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</si>
  <si>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</si>
  <si>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</si>
  <si>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</si>
  <si>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</si>
  <si>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</si>
  <si>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</si>
  <si>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</si>
  <si>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</si>
  <si>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</si>
  <si>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</si>
  <si>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</si>
  <si>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</si>
  <si>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</si>
  <si>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</si>
  <si>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</si>
  <si>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</si>
  <si>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</si>
  <si>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</si>
  <si>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</si>
  <si>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</si>
  <si>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</si>
  <si>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</si>
  <si>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</si>
  <si>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</si>
  <si>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</si>
  <si>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</si>
  <si>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</si>
  <si>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</si>
  <si>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</si>
  <si>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</si>
  <si>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</si>
  <si>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</si>
  <si>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</si>
  <si>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</si>
  <si>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</si>
  <si>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</si>
  <si>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</si>
  <si>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</si>
  <si>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</si>
  <si>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</si>
  <si>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</si>
  <si>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</si>
  <si>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</si>
  <si>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</si>
  <si>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</si>
  <si>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</si>
  <si>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</si>
  <si>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</si>
  <si>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</si>
  <si>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</si>
  <si>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</si>
  <si>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</si>
  <si>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</si>
  <si>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</si>
  <si>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</si>
  <si>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</si>
  <si>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</si>
  <si>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</si>
  <si>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</si>
  <si>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</si>
  <si>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</si>
  <si>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</si>
  <si>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</si>
  <si>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</si>
  <si>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</si>
  <si>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</si>
  <si>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</si>
  <si>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</si>
  <si>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</si>
  <si>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</si>
  <si>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</si>
  <si>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</si>
  <si>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</si>
  <si>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</si>
  <si>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</si>
  <si>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</si>
  <si>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</si>
  <si>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</si>
  <si>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</si>
  <si>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</si>
  <si>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</si>
  <si>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</si>
  <si>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</si>
  <si>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</si>
  <si>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</si>
  <si>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</si>
  <si>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</si>
  <si>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</si>
  <si>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</si>
  <si>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</si>
  <si>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</si>
  <si>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</si>
  <si>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</si>
  <si>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</si>
  <si>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</si>
  <si>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</si>
  <si>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</si>
  <si>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</si>
  <si>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</si>
  <si>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</si>
  <si>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</si>
  <si>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</si>
  <si>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</si>
  <si>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</si>
  <si>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</si>
  <si>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</si>
  <si>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</si>
  <si>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</si>
  <si>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</si>
  <si>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</si>
  <si>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</si>
  <si>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</si>
  <si>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</si>
  <si>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</si>
  <si>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</si>
  <si>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</si>
  <si>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</si>
  <si>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</si>
  <si>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</si>
  <si>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</si>
  <si>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</si>
  <si>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</si>
  <si>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</si>
  <si>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</si>
  <si>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</si>
  <si>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</si>
  <si>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</si>
  <si>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</si>
  <si>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</si>
  <si>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</si>
  <si>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</si>
  <si>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</si>
  <si>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</si>
  <si>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</si>
  <si>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</si>
  <si>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</si>
  <si>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</si>
  <si>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</si>
  <si>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</si>
  <si>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</si>
  <si>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</si>
  <si>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</si>
  <si>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</si>
  <si>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</si>
  <si>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</si>
  <si>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</si>
  <si>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</si>
  <si>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</si>
  <si>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</si>
  <si>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</si>
  <si>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</si>
  <si>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</si>
  <si>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</si>
  <si>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</si>
  <si>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</si>
  <si>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</si>
  <si>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</si>
  <si>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</si>
  <si>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</si>
  <si>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</si>
  <si>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</si>
  <si>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</si>
  <si>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</si>
  <si>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</si>
  <si>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</si>
  <si>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</si>
  <si>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</si>
  <si>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</si>
  <si>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</si>
  <si>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</si>
  <si>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</si>
  <si>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</si>
  <si>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</si>
  <si>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</si>
  <si>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</si>
  <si>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</si>
  <si>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</si>
  <si>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</si>
  <si>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</si>
  <si>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</si>
  <si>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</si>
  <si>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</si>
  <si>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</si>
  <si>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</si>
  <si>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</si>
  <si>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</si>
  <si>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</si>
  <si>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</si>
  <si>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</si>
  <si>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</si>
  <si>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</si>
  <si>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</si>
  <si>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</si>
  <si>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</si>
  <si>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</si>
  <si>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</si>
  <si>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</si>
  <si>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</si>
  <si>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</si>
  <si>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</si>
  <si>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</si>
  <si>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</si>
  <si>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</si>
  <si>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</si>
  <si>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</si>
  <si>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</si>
  <si>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</si>
  <si>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</si>
  <si>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</si>
  <si>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</si>
  <si>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</si>
  <si>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</si>
  <si>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</si>
  <si>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</si>
  <si>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</si>
  <si>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</si>
  <si>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</si>
  <si>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</si>
  <si>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</si>
  <si>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</si>
  <si>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</si>
  <si>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</si>
  <si>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</si>
  <si>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</si>
  <si>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</si>
  <si>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</si>
  <si>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</si>
  <si>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</si>
  <si>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</si>
  <si>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</si>
  <si>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</si>
  <si>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</si>
  <si>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</si>
  <si>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</si>
  <si>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</si>
  <si>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</si>
  <si>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</si>
  <si>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</si>
  <si>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</si>
  <si>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</si>
  <si>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</si>
  <si>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</si>
  <si>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</si>
  <si>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</si>
  <si>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</si>
  <si>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</si>
  <si>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</si>
  <si>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</si>
  <si>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</si>
  <si>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</si>
  <si>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</si>
  <si>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</si>
  <si>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</si>
  <si>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</si>
  <si>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</si>
  <si>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</si>
  <si>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</si>
  <si>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</si>
  <si>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</si>
  <si>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</si>
  <si>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</si>
  <si>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</si>
  <si>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</si>
  <si>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</si>
  <si>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</si>
  <si>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</si>
  <si>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</si>
  <si>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</si>
  <si>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</si>
  <si>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</si>
  <si>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</si>
  <si>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</si>
  <si>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</si>
  <si>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</si>
  <si>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</si>
  <si>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</si>
  <si>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</si>
  <si>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</si>
  <si>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</si>
  <si>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</si>
  <si>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</si>
  <si>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</si>
  <si>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</si>
  <si>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</si>
  <si>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</si>
  <si>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</si>
  <si>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</si>
  <si>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</si>
  <si>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</si>
  <si>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</si>
  <si>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</si>
  <si>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</si>
  <si>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</si>
  <si>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</si>
  <si>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</si>
  <si>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</si>
  <si>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</si>
  <si>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</si>
  <si>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</si>
  <si>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</si>
  <si>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</si>
  <si>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</si>
  <si>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</si>
  <si>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</si>
  <si>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</si>
  <si>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</si>
  <si>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</si>
  <si>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</si>
  <si>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</si>
  <si>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</si>
  <si>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</si>
  <si>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</si>
  <si>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</si>
  <si>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</si>
  <si>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</si>
  <si>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</si>
  <si>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</si>
  <si>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</si>
  <si>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</si>
  <si>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</si>
  <si>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</si>
  <si>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</si>
  <si>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</si>
  <si>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</si>
  <si>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</si>
  <si>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</si>
  <si>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</si>
  <si>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</si>
  <si>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</si>
  <si>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</si>
  <si>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</si>
  <si>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</si>
  <si>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</si>
  <si>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</si>
  <si>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</si>
  <si>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</si>
  <si>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</si>
  <si>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</si>
  <si>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</si>
  <si>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</si>
  <si>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</si>
  <si>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</si>
  <si>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</si>
  <si>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</si>
  <si>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</si>
  <si>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</si>
  <si>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</si>
  <si>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</si>
  <si>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</si>
  <si>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</si>
  <si>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</si>
  <si>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</si>
  <si>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</si>
  <si>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</si>
  <si>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</si>
  <si>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</si>
  <si>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</si>
  <si>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</si>
  <si>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</si>
  <si>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</si>
  <si>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</si>
  <si>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</si>
  <si>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</si>
  <si>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</si>
  <si>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</si>
  <si>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</si>
  <si>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</si>
  <si>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</si>
  <si>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</si>
  <si>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</si>
  <si>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</si>
  <si>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</si>
  <si>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</si>
  <si>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</si>
  <si>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</si>
  <si>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</si>
  <si>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</si>
  <si>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</si>
  <si>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</si>
  <si>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</si>
  <si>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</si>
  <si>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</si>
  <si>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</si>
  <si>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</si>
  <si>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</si>
  <si>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</si>
  <si>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</si>
  <si>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</si>
  <si>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</si>
  <si>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</si>
  <si>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</si>
  <si>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</si>
  <si>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</si>
  <si>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</si>
  <si>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</si>
  <si>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</si>
  <si>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</si>
  <si>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</si>
  <si>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</si>
  <si>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</si>
  <si>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</si>
  <si>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</si>
  <si>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</si>
  <si>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</si>
  <si>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</si>
  <si>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</si>
  <si>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</si>
  <si>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</si>
  <si>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</si>
  <si>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</si>
  <si>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</si>
  <si>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</si>
  <si>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</si>
  <si>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</si>
  <si>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</si>
  <si>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</si>
  <si>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</si>
  <si>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</si>
  <si>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</si>
  <si>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</si>
  <si>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</si>
  <si>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</si>
  <si>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</si>
  <si>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</si>
  <si>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</si>
  <si>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</si>
  <si>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</si>
  <si>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</si>
  <si>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</si>
  <si>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</si>
  <si>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</si>
  <si>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</si>
  <si>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</si>
  <si>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</si>
  <si>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</si>
  <si>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</si>
  <si>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</si>
  <si>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</si>
  <si>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</si>
  <si>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</si>
  <si>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</si>
  <si>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</si>
  <si>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</si>
  <si>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</si>
  <si>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</si>
  <si>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</si>
  <si>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</si>
  <si>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</si>
  <si>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</si>
  <si>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</si>
  <si>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</si>
  <si>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</si>
  <si>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</si>
  <si>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</si>
  <si>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</si>
  <si>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</si>
  <si>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</si>
  <si>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</si>
  <si>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</si>
  <si>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</si>
  <si>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</si>
  <si>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</si>
  <si>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</si>
  <si>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</si>
  <si>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</si>
  <si>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</si>
  <si>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</si>
  <si>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</si>
  <si>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</si>
  <si>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</si>
  <si>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</si>
  <si>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</si>
  <si>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</si>
  <si>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</si>
  <si>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</si>
  <si>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</si>
  <si>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</si>
  <si>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</si>
  <si>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</si>
  <si>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</si>
  <si>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</si>
  <si>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</si>
  <si>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</si>
  <si>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</si>
  <si>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</si>
  <si>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</si>
  <si>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</si>
  <si>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</si>
  <si>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</si>
  <si>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</si>
  <si>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</si>
  <si>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</si>
  <si>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</si>
  <si>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</si>
  <si>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</si>
  <si>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</si>
  <si>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</si>
  <si>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</si>
  <si>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</si>
  <si>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</si>
  <si>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</si>
  <si>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</si>
  <si>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</si>
  <si>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</si>
  <si>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</si>
  <si>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</si>
  <si>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</si>
  <si>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</si>
  <si>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</si>
  <si>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</si>
  <si>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</si>
  <si>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</si>
  <si>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</si>
  <si>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</si>
  <si>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</si>
  <si>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</si>
  <si>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</si>
  <si>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</si>
  <si>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</si>
  <si>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</si>
  <si>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</si>
  <si>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</si>
  <si>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</si>
  <si>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</si>
  <si>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</si>
  <si>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</si>
  <si>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</si>
  <si>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</si>
  <si>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</si>
  <si>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</si>
  <si>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</si>
  <si>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</si>
  <si>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</si>
  <si>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</si>
  <si>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</si>
  <si>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</si>
  <si>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</si>
  <si>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</si>
  <si>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</si>
  <si>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</si>
  <si>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</si>
  <si>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</si>
  <si>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</si>
  <si>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</si>
  <si>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</si>
  <si>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</si>
  <si>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</si>
  <si>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</si>
  <si>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</si>
  <si>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</si>
  <si>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</si>
  <si>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</si>
  <si>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</si>
  <si>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</si>
  <si>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</si>
  <si>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</si>
  <si>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</si>
  <si>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</si>
  <si>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</si>
  <si>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</si>
  <si>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</si>
  <si>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</si>
  <si>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</si>
  <si>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</si>
  <si>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</si>
  <si>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</si>
  <si>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</si>
  <si>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</si>
  <si>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</si>
  <si>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</si>
  <si>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</si>
  <si>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</si>
  <si>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</si>
  <si>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</si>
  <si>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</si>
  <si>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</si>
  <si>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</si>
  <si>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</si>
  <si>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</si>
  <si>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</si>
  <si>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</si>
  <si>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</si>
  <si>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</si>
  <si>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</si>
  <si>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</si>
  <si>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</si>
  <si>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</si>
  <si>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</si>
  <si>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</si>
  <si>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</si>
  <si>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</si>
  <si>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</si>
  <si>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</si>
  <si>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</si>
  <si>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</si>
  <si>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</si>
  <si>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</si>
  <si>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</si>
  <si>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</si>
  <si>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</si>
  <si>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</si>
  <si>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</si>
  <si>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</si>
  <si>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</si>
  <si>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</si>
  <si>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</si>
  <si>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</si>
  <si>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</si>
  <si>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</si>
  <si>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</si>
  <si>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</si>
  <si>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</si>
  <si>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</si>
  <si>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</si>
  <si>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</si>
  <si>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</si>
  <si>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</si>
  <si>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</si>
  <si>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</si>
  <si>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</si>
  <si>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</si>
  <si>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</si>
  <si>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</si>
  <si>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</si>
  <si>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</si>
  <si>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</si>
  <si>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</si>
  <si>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</si>
  <si>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</si>
  <si>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</si>
  <si>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</si>
  <si>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</si>
  <si>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</si>
  <si>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</si>
  <si>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</si>
  <si>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</si>
  <si>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</si>
  <si>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</si>
  <si>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</si>
  <si>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</si>
  <si>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</si>
  <si>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</si>
  <si>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</si>
  <si>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</si>
  <si>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</si>
  <si>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</si>
  <si>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</si>
  <si>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</si>
  <si>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</si>
  <si>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</si>
  <si>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</si>
  <si>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</si>
  <si>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</si>
  <si>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</si>
  <si>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</si>
  <si>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</si>
  <si>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</si>
  <si>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</si>
  <si>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</si>
  <si>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</si>
  <si>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</si>
  <si>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</si>
  <si>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</si>
  <si>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</si>
  <si>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</si>
  <si>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</si>
  <si>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</si>
  <si>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</si>
  <si>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</si>
  <si>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</si>
  <si>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</si>
  <si>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</si>
  <si>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</si>
  <si>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</si>
  <si>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</si>
  <si>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</si>
  <si>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</si>
  <si>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</si>
  <si>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</si>
  <si>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</si>
  <si>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</si>
  <si>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</si>
  <si>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</si>
  <si>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</si>
  <si>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</si>
  <si>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</si>
  <si>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</si>
  <si>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</si>
  <si>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</si>
  <si>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</si>
  <si>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</si>
  <si>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</si>
  <si>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</si>
  <si>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</si>
  <si>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</si>
  <si>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</si>
  <si>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</si>
  <si>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</si>
  <si>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</si>
  <si>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</si>
  <si>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</si>
  <si>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</si>
  <si>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</si>
  <si>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</si>
  <si>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</si>
  <si>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</si>
  <si>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</si>
  <si>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</si>
  <si>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</si>
  <si>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</si>
  <si>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</si>
  <si>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</si>
  <si>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</si>
  <si>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</si>
  <si>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</si>
  <si>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</si>
  <si>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</si>
  <si>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</si>
  <si>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</si>
  <si>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</si>
  <si>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</si>
  <si>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</si>
  <si>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</si>
  <si>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</si>
  <si>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</si>
  <si>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</si>
  <si>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</si>
  <si>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</si>
  <si>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</si>
  <si>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</si>
  <si>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</si>
  <si>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</si>
  <si>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</si>
  <si>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</si>
  <si>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</si>
  <si>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</si>
  <si>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</si>
  <si>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</si>
  <si>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</si>
  <si>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</si>
  <si>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</si>
  <si>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</si>
  <si>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</si>
  <si>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</si>
  <si>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</si>
  <si>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</si>
  <si>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</si>
  <si>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</si>
  <si>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</si>
  <si>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</si>
  <si>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</si>
  <si>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</si>
  <si>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</si>
  <si>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</si>
  <si>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</si>
  <si>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</si>
  <si>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</si>
  <si>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</si>
  <si>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</si>
  <si>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</si>
  <si>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</si>
  <si>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</si>
  <si>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</si>
  <si>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</si>
  <si>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</si>
  <si>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</si>
  <si>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</si>
  <si>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</si>
  <si>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</si>
  <si>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</si>
  <si>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</si>
  <si>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</si>
  <si>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</si>
  <si>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</si>
  <si>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</si>
  <si>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</si>
  <si>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</si>
  <si>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</si>
  <si>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</si>
  <si>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</si>
  <si>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</si>
  <si>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</si>
  <si>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</si>
  <si>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</si>
  <si>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</si>
  <si>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</si>
  <si>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</si>
  <si>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</si>
  <si>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</si>
  <si>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</si>
  <si>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</si>
  <si>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</si>
  <si>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</si>
  <si>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</si>
  <si>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</si>
  <si>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</si>
  <si>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</si>
  <si>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</si>
  <si>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</si>
  <si>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</si>
  <si>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</si>
  <si>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</si>
  <si>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</si>
  <si>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</si>
  <si>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</si>
  <si>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</si>
  <si>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</si>
  <si>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</si>
  <si>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</si>
  <si>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</si>
  <si>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</si>
  <si>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</si>
  <si>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</si>
  <si>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</si>
  <si>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</si>
  <si>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</si>
  <si>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</si>
  <si>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</si>
  <si>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</si>
  <si>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</si>
  <si>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</si>
  <si>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</si>
  <si>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</si>
  <si>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</si>
  <si>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</si>
  <si>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</si>
  <si>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</si>
  <si>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</si>
  <si>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</si>
  <si>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</si>
  <si>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</si>
  <si>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</si>
  <si>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</si>
  <si>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</si>
  <si>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</si>
  <si>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</si>
  <si>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</si>
  <si>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</si>
  <si>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</si>
  <si>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</si>
  <si>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</si>
  <si>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</si>
  <si>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</si>
  <si>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</si>
  <si>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</si>
  <si>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</si>
  <si>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</si>
  <si>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</si>
  <si>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</si>
  <si>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</si>
  <si>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</si>
  <si>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</si>
  <si>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</si>
  <si>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</si>
  <si>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</si>
  <si>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</si>
  <si>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</si>
  <si>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</si>
  <si>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</si>
  <si>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</si>
  <si>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</si>
  <si>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</si>
  <si>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</si>
  <si>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</si>
  <si>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</si>
  <si>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</si>
  <si>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</si>
  <si>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</si>
  <si>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</si>
  <si>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</si>
  <si>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</si>
  <si>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</si>
  <si>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</si>
  <si>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</si>
  <si>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</si>
  <si>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</si>
  <si>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</si>
  <si>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</si>
  <si>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</si>
  <si>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</si>
  <si>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</si>
  <si>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</si>
  <si>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</si>
  <si>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</si>
  <si>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</si>
  <si>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</si>
  <si>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</si>
  <si>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</si>
  <si>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</si>
  <si>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</si>
  <si>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</si>
  <si>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</si>
  <si>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</si>
  <si>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</si>
  <si>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</si>
  <si>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</si>
  <si>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</si>
  <si>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</si>
  <si>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</si>
  <si>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</si>
  <si>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</si>
  <si>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</si>
  <si>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</si>
  <si>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</si>
  <si>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</si>
  <si>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</si>
  <si>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</si>
  <si>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</si>
  <si>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</si>
  <si>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</si>
  <si>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</si>
  <si>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</si>
  <si>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</si>
  <si>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</si>
  <si>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</si>
  <si>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</si>
  <si>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</si>
  <si>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</si>
  <si>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</si>
  <si>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</si>
  <si>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</si>
  <si>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</si>
  <si>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</si>
  <si>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</si>
  <si>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</si>
  <si>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</si>
  <si>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</si>
  <si>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</si>
  <si>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</si>
  <si>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</si>
  <si>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</si>
  <si>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</si>
  <si>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</si>
  <si>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</si>
  <si>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</si>
  <si>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</si>
  <si>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</si>
  <si>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</si>
  <si>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</si>
  <si>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</si>
  <si>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</si>
  <si>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</si>
  <si>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</si>
  <si>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</si>
  <si>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</si>
  <si>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</si>
  <si>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</si>
  <si>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</si>
  <si>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</si>
  <si>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</si>
  <si>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</si>
  <si>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</si>
  <si>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</si>
  <si>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</si>
  <si>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</si>
  <si>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</si>
  <si>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</si>
  <si>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</si>
  <si>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</si>
  <si>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</si>
  <si>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</si>
  <si>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</si>
  <si>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</si>
  <si>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</si>
  <si>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</si>
  <si>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</si>
  <si>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</si>
  <si>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</si>
  <si>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</si>
  <si>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</si>
  <si>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</si>
  <si>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</si>
  <si>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</si>
  <si>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</si>
  <si>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</si>
  <si>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</si>
  <si>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</si>
  <si>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</si>
  <si>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</si>
  <si>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</si>
  <si>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</si>
  <si>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</si>
  <si>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</si>
  <si>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</si>
  <si>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</si>
  <si>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</si>
  <si>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</si>
  <si>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</si>
  <si>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</si>
  <si>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</si>
  <si>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</si>
  <si>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</si>
  <si>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</si>
  <si>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</si>
  <si>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</si>
  <si>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</si>
  <si>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</si>
  <si>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</si>
  <si>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</si>
  <si>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</si>
  <si>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</si>
  <si>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</si>
  <si>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</si>
  <si>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</si>
  <si>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</si>
  <si>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</si>
  <si>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</si>
  <si>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</si>
  <si>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</si>
  <si>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</si>
  <si>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</si>
  <si>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</si>
  <si>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</si>
  <si>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</si>
  <si>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</si>
  <si>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</si>
  <si>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</si>
  <si>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</si>
  <si>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</si>
  <si>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</si>
  <si>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</si>
  <si>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</si>
  <si>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</si>
  <si>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</si>
  <si>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</si>
  <si>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</si>
  <si>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</si>
  <si>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</si>
  <si>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</si>
  <si>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</si>
  <si>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</si>
  <si>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</si>
  <si>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</si>
  <si>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</si>
  <si>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</si>
  <si>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</si>
  <si>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</si>
  <si>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</si>
  <si>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</si>
  <si>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</si>
  <si>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</si>
  <si>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</si>
  <si>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</si>
  <si>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</si>
  <si>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</si>
  <si>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</si>
  <si>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</si>
  <si>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</si>
  <si>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</si>
  <si>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</si>
  <si>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</si>
  <si>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</si>
  <si>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</si>
  <si>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</si>
  <si>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</si>
  <si>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</si>
  <si>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</si>
  <si>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</si>
  <si>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</si>
  <si>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</si>
  <si>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</si>
  <si>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</si>
  <si>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</si>
  <si>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</si>
  <si>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</si>
  <si>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</si>
  <si>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</si>
  <si>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</si>
  <si>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</si>
  <si>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</si>
  <si>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</si>
  <si>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</si>
  <si>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</si>
  <si>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</si>
  <si>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</si>
  <si>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</si>
  <si>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</si>
  <si>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</si>
  <si>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</si>
  <si>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</si>
  <si>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</si>
  <si>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</si>
  <si>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</si>
  <si>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</si>
  <si>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</si>
  <si>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</si>
  <si>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</si>
  <si>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</si>
  <si>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</si>
  <si>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</si>
  <si>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</si>
  <si>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</si>
  <si>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</si>
  <si>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</si>
  <si>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</si>
  <si>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</si>
  <si>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</si>
  <si>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</si>
  <si>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</si>
  <si>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</si>
  <si>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</si>
  <si>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</si>
  <si>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</si>
  <si>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</si>
  <si>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</si>
  <si>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</si>
  <si>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</si>
  <si>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</si>
  <si>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</si>
  <si>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</si>
  <si>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</si>
  <si>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</si>
  <si>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</si>
  <si>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</si>
  <si>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</si>
  <si>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</si>
  <si>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</si>
  <si>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</si>
  <si>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</si>
  <si>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</si>
  <si>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</si>
  <si>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</si>
  <si>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</si>
  <si>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</si>
  <si>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</si>
  <si>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</si>
  <si>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</si>
  <si>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</si>
  <si>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</si>
  <si>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</si>
  <si>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</si>
  <si>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</si>
  <si>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</si>
  <si>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</si>
  <si>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</si>
  <si>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</si>
  <si>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</si>
  <si>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</si>
  <si>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</si>
  <si>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</si>
  <si>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</si>
  <si>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</si>
  <si>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</si>
  <si>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</si>
  <si>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</si>
  <si>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</si>
  <si>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</si>
  <si>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</si>
  <si>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</si>
  <si>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</si>
  <si>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</si>
  <si>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</si>
  <si>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</si>
  <si>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</si>
  <si>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</si>
  <si>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</si>
  <si>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</si>
  <si>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</si>
  <si>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</si>
  <si>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</si>
  <si>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</si>
  <si>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</si>
  <si>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</si>
  <si>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</si>
  <si>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</si>
  <si>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</si>
  <si>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</si>
  <si>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</si>
  <si>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</si>
  <si>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</si>
  <si>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</si>
  <si>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</si>
  <si>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</si>
  <si>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</si>
  <si>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</si>
  <si>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</si>
  <si>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</si>
  <si>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</si>
  <si>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</si>
  <si>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</si>
  <si>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</si>
  <si>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</si>
  <si>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</si>
  <si>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</si>
  <si>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</si>
  <si>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</si>
  <si>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</si>
  <si>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</si>
  <si>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</si>
  <si>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</si>
  <si>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</si>
  <si>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</si>
  <si>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</si>
  <si>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</si>
  <si>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</si>
  <si>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</si>
  <si>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</si>
  <si>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</si>
  <si>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</si>
  <si>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</si>
  <si>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</si>
  <si>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</si>
  <si>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</si>
  <si>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</si>
  <si>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</si>
  <si>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</si>
  <si>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</si>
  <si>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</si>
  <si>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</si>
  <si>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</si>
  <si>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</si>
  <si>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</si>
  <si>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</si>
  <si>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</si>
  <si>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</si>
  <si>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</si>
  <si>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</si>
  <si>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</si>
  <si>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</si>
  <si>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</si>
  <si>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</si>
  <si>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</si>
  <si>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</si>
  <si>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</si>
  <si>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</si>
  <si>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</si>
  <si>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</si>
  <si>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</si>
  <si>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</si>
  <si>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</si>
  <si>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</si>
  <si>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</si>
  <si>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</si>
  <si>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</si>
  <si>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</si>
  <si>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</si>
  <si>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</si>
  <si>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</si>
  <si>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</si>
  <si>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</si>
  <si>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</si>
  <si>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</si>
  <si>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</si>
  <si>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</si>
  <si>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</si>
  <si>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</si>
  <si>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</si>
  <si>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</si>
  <si>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</si>
  <si>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</si>
  <si>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</si>
  <si>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</si>
  <si>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</si>
  <si>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</si>
  <si>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</si>
  <si>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</si>
  <si>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</si>
  <si>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</si>
  <si>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</si>
  <si>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</si>
  <si>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</si>
  <si>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</si>
  <si>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</si>
  <si>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</si>
  <si>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</si>
  <si>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</si>
  <si>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</si>
  <si>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</si>
  <si>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</si>
  <si>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</si>
  <si>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</si>
  <si>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</si>
  <si>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</si>
  <si>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</si>
  <si>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</si>
  <si>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</si>
  <si>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</si>
  <si>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</si>
  <si>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</si>
  <si>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</si>
  <si>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</si>
  <si>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</si>
  <si>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</si>
  <si>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</si>
  <si>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</si>
  <si>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</si>
  <si>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</si>
  <si>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</si>
  <si>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</si>
  <si>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</si>
  <si>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</si>
  <si>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</si>
  <si>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</si>
  <si>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</si>
  <si>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</si>
  <si>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</si>
  <si>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</si>
  <si>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</si>
  <si>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</si>
  <si>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</si>
  <si>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</si>
  <si>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</si>
  <si>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</si>
  <si>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</si>
  <si>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</si>
  <si>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</si>
  <si>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</si>
  <si>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</si>
  <si>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</si>
  <si>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</si>
  <si>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</si>
  <si>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</si>
  <si>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</si>
  <si>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</si>
  <si>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</si>
  <si>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</si>
  <si>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</si>
  <si>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</si>
  <si>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</si>
  <si>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</si>
  <si>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</si>
  <si>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</si>
  <si>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</si>
  <si>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</si>
  <si>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</si>
  <si>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</si>
  <si>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</si>
  <si>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</si>
  <si>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</si>
  <si>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</si>
  <si>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</si>
  <si>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</si>
  <si>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</si>
  <si>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</si>
  <si>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</si>
  <si>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</si>
  <si>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</si>
  <si>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</si>
  <si>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</si>
  <si>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</si>
  <si>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</si>
  <si>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</si>
  <si>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</si>
  <si>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</si>
  <si>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</si>
  <si>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</si>
  <si>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</si>
  <si>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</si>
  <si>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</si>
  <si>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</si>
  <si>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</si>
  <si>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</si>
  <si>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</si>
  <si>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</si>
  <si>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</si>
  <si>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</si>
  <si>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</si>
  <si>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</si>
  <si>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</si>
  <si>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</si>
  <si>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</si>
  <si>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</si>
  <si>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</si>
  <si>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</si>
  <si>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</si>
  <si>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</si>
  <si>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</si>
  <si>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</si>
  <si>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</si>
  <si>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</si>
  <si>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</si>
  <si>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</si>
  <si>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</si>
  <si>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</si>
  <si>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</si>
  <si>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</si>
  <si>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</si>
  <si>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</si>
  <si>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</si>
  <si>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</si>
  <si>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</si>
  <si>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</si>
  <si>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</si>
  <si>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</si>
  <si>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</si>
  <si>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</si>
  <si>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</si>
  <si>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</si>
  <si>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</si>
  <si>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</si>
  <si>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</si>
  <si>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</si>
  <si>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</si>
  <si>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</si>
  <si>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</si>
  <si>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</si>
  <si>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</si>
  <si>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</si>
  <si>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</si>
  <si>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</si>
  <si>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</si>
  <si>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</si>
  <si>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</si>
  <si>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</si>
  <si>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</si>
  <si>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</si>
  <si>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</si>
  <si>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</si>
  <si>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</si>
  <si>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</si>
  <si>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</si>
  <si>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</si>
  <si>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</si>
  <si>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</si>
  <si>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</si>
  <si>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</si>
  <si>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</si>
  <si>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</si>
  <si>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</si>
  <si>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</si>
  <si>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</si>
  <si>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</si>
  <si>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</si>
  <si>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</si>
  <si>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</si>
  <si>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</si>
  <si>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</si>
  <si>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</si>
  <si>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</si>
  <si>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</si>
  <si>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</si>
  <si>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</si>
  <si>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</si>
  <si>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</si>
  <si>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</si>
  <si>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</si>
  <si>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</si>
  <si>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</si>
  <si>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</si>
  <si>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</si>
  <si>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</si>
  <si>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</si>
  <si>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</si>
  <si>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</si>
  <si>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</si>
  <si>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</si>
  <si>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</si>
  <si>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</si>
  <si>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</si>
  <si>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</si>
  <si>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</si>
  <si>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</si>
  <si>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</si>
  <si>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</si>
  <si>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</si>
  <si>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</si>
  <si>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</si>
  <si>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</si>
  <si>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</si>
  <si>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</si>
  <si>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</si>
  <si>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</si>
  <si>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</si>
  <si>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</si>
  <si>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</si>
  <si>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</si>
  <si>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</si>
  <si>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</si>
  <si>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</si>
  <si>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</si>
  <si>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</si>
  <si>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</si>
  <si>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</si>
  <si>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</si>
  <si>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</si>
  <si>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</si>
  <si>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</si>
  <si>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</si>
  <si>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</si>
  <si>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</si>
  <si>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</si>
  <si>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</si>
  <si>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</si>
  <si>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</si>
  <si>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</si>
  <si>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</si>
  <si>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</si>
  <si>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</si>
  <si>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</si>
  <si>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</si>
  <si>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</si>
  <si>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</si>
  <si>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</si>
  <si>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</si>
  <si>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</si>
  <si>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</si>
  <si>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</si>
  <si>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</si>
  <si>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</si>
  <si>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</si>
  <si>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</si>
  <si>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</si>
  <si>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</si>
  <si>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</si>
  <si>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</si>
  <si>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</si>
  <si>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</si>
  <si>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</si>
  <si>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</si>
  <si>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</si>
  <si>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</si>
  <si>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</si>
  <si>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</si>
  <si>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</si>
  <si>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</si>
  <si>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</si>
  <si>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</si>
  <si>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</si>
  <si>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</si>
  <si>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</si>
  <si>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</si>
  <si>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</si>
  <si>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</si>
  <si>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</si>
  <si>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</si>
  <si>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</si>
  <si>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</si>
  <si>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</si>
  <si>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</si>
  <si>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</si>
  <si>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</si>
  <si>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</si>
  <si>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</si>
  <si>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</si>
  <si>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</si>
  <si>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</si>
  <si>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</si>
  <si>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</si>
  <si>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</si>
  <si>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</si>
  <si>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</si>
  <si>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</si>
  <si>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</si>
  <si>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</si>
  <si>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</si>
  <si>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</si>
  <si>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</si>
  <si>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</si>
  <si>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</si>
  <si>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</si>
  <si>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</si>
  <si>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</si>
  <si>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</si>
  <si>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</si>
  <si>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</si>
  <si>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</si>
  <si>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</si>
  <si>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</si>
  <si>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</si>
  <si>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</si>
  <si>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</si>
  <si>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</si>
  <si>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</si>
  <si>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</si>
  <si>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</si>
  <si>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</si>
  <si>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</si>
  <si>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</si>
  <si>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</si>
  <si>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</si>
  <si>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</si>
  <si>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</si>
  <si>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</si>
  <si>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</si>
  <si>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</si>
  <si>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</si>
  <si>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</si>
  <si>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</si>
  <si>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</si>
  <si>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</si>
  <si>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</si>
  <si>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</si>
  <si>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</si>
  <si>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</si>
  <si>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</si>
  <si>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</si>
  <si>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</si>
  <si>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</si>
  <si>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</si>
  <si>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</si>
  <si>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</si>
  <si>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</si>
  <si>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</si>
  <si>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</si>
  <si>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</si>
  <si>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</si>
  <si>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</si>
  <si>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</si>
  <si>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</si>
  <si>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</si>
  <si>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</si>
  <si>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</si>
  <si>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</si>
  <si>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</si>
  <si>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</si>
  <si>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</si>
  <si>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</si>
  <si>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</si>
  <si>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</si>
  <si>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</si>
  <si>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</si>
  <si>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</si>
  <si>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</si>
  <si>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</si>
  <si>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</si>
  <si>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</si>
  <si>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</si>
  <si>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</si>
  <si>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</si>
  <si>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</si>
  <si>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</si>
  <si>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</si>
  <si>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</si>
  <si>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</si>
  <si>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</si>
  <si>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</si>
  <si>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</si>
  <si>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</si>
  <si>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</si>
  <si>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</si>
  <si>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</si>
  <si>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</si>
  <si>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</si>
  <si>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</si>
  <si>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</si>
  <si>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</si>
  <si>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</si>
  <si>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</si>
  <si>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</si>
  <si>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</si>
  <si>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</si>
  <si>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</si>
  <si>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</si>
  <si>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</si>
  <si>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</si>
  <si>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</si>
  <si>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</si>
  <si>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</si>
  <si>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</si>
  <si>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</si>
  <si>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</si>
  <si>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</si>
  <si>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</si>
  <si>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</si>
  <si>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</si>
  <si>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</si>
  <si>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</si>
  <si>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</si>
  <si>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</si>
  <si>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</si>
  <si>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</si>
  <si>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</si>
  <si>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</si>
  <si>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</si>
  <si>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</si>
  <si>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</si>
  <si>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</si>
  <si>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</si>
  <si>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</si>
  <si>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</si>
  <si>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</si>
  <si>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</si>
  <si>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</si>
  <si>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</si>
  <si>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</si>
  <si>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</si>
  <si>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</si>
  <si>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</si>
  <si>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</si>
  <si>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</si>
  <si>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</si>
  <si>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</si>
  <si>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</si>
  <si>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</si>
  <si>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</si>
  <si>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</si>
  <si>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</si>
  <si>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</si>
  <si>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</si>
  <si>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</si>
  <si>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</si>
  <si>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</si>
  <si>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</si>
  <si>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</si>
  <si>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</si>
  <si>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</si>
  <si>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</si>
  <si>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</si>
  <si>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</si>
  <si>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</si>
  <si>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</si>
  <si>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</si>
  <si>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</si>
  <si>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</si>
  <si>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</si>
  <si>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</si>
  <si>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</si>
  <si>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</si>
  <si>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</si>
  <si>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</si>
  <si>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</si>
  <si>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</si>
  <si>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</si>
  <si>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</si>
  <si>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</si>
  <si>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</si>
  <si>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</si>
  <si>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</si>
  <si>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</si>
  <si>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</si>
  <si>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</si>
  <si>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</si>
  <si>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</si>
  <si>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</si>
  <si>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</si>
  <si>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</si>
  <si>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</si>
  <si>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</si>
  <si>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</si>
  <si>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</si>
  <si>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</si>
  <si>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</si>
  <si>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</si>
  <si>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</si>
  <si>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</si>
  <si>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</si>
  <si>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</si>
  <si>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</si>
  <si>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</si>
  <si>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</si>
  <si>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</si>
  <si>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</si>
  <si>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</si>
  <si>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</si>
  <si>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</si>
  <si>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</si>
  <si>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</si>
  <si>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</si>
  <si>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</si>
  <si>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</si>
  <si>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</si>
  <si>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</si>
  <si>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</si>
  <si>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</si>
  <si>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</si>
  <si>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</si>
  <si>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</si>
  <si>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</si>
  <si>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</si>
  <si>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</si>
  <si>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</si>
  <si>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</si>
  <si>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</si>
  <si>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</si>
  <si>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</si>
  <si>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</si>
  <si>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</si>
  <si>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</si>
  <si>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</si>
  <si>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</si>
  <si>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</si>
  <si>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</si>
  <si>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</si>
  <si>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</si>
  <si>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</si>
  <si>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</si>
  <si>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</si>
  <si>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</si>
  <si>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</si>
  <si>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</si>
  <si>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</si>
  <si>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</si>
  <si>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</si>
  <si>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</si>
  <si>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</si>
  <si>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</si>
  <si>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</si>
  <si>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</si>
  <si>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</si>
  <si>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</si>
  <si>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</si>
  <si>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</si>
  <si>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</si>
  <si>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</si>
  <si>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</si>
  <si>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</si>
  <si>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</si>
  <si>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</si>
  <si>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</si>
  <si>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</si>
  <si>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</si>
  <si>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</si>
  <si>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</si>
  <si>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</si>
  <si>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</si>
  <si>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</si>
  <si>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</si>
  <si>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</si>
  <si>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</si>
  <si>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</si>
  <si>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</si>
  <si>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</si>
  <si>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</si>
  <si>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</si>
  <si>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</si>
  <si>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</si>
  <si>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</si>
  <si>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</si>
  <si>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</si>
  <si>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</si>
  <si>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</si>
  <si>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</si>
  <si>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</si>
  <si>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</si>
  <si>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</si>
  <si>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</si>
  <si>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</si>
  <si>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</si>
  <si>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</si>
  <si>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</si>
  <si>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</si>
  <si>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</si>
  <si>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</si>
  <si>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</si>
  <si>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</si>
  <si>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</si>
  <si>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</si>
  <si>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</si>
  <si>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</si>
  <si>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</si>
  <si>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</si>
  <si>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</si>
  <si>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</si>
  <si>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</si>
  <si>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</si>
  <si>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</si>
  <si>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</si>
  <si>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</si>
  <si>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</si>
  <si>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</si>
  <si>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</si>
  <si>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</si>
  <si>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</si>
  <si>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</si>
  <si>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</si>
  <si>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</si>
  <si>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</si>
  <si>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</si>
  <si>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</si>
  <si>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</si>
  <si>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</si>
  <si>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</si>
  <si>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</si>
  <si>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</si>
  <si>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</si>
  <si>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</si>
  <si>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</si>
  <si>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</si>
  <si>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</si>
  <si>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</si>
  <si>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</si>
  <si>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</si>
  <si>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</si>
  <si>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</si>
  <si>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</si>
  <si>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</si>
  <si>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</si>
  <si>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</si>
  <si>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</si>
  <si>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</si>
  <si>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</si>
  <si>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</si>
  <si>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</si>
  <si>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</si>
  <si>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</si>
  <si>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</si>
  <si>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</si>
  <si>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</si>
  <si>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</si>
  <si>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</si>
  <si>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</si>
  <si>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</si>
  <si>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</si>
  <si>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</si>
  <si>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</si>
  <si>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</si>
  <si>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</si>
  <si>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</si>
  <si>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</si>
  <si>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</si>
  <si>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</si>
  <si>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</si>
  <si>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</si>
  <si>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</si>
  <si>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</si>
  <si>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</si>
  <si>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</si>
  <si>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</si>
  <si>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</si>
  <si>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</si>
  <si>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</si>
  <si>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</si>
  <si>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</si>
  <si>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</si>
  <si>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</si>
  <si>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</si>
  <si>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</si>
  <si>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</si>
  <si>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</si>
  <si>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</si>
  <si>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</si>
  <si>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</si>
  <si>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</si>
  <si>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</si>
  <si>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</si>
  <si>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</si>
  <si>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</si>
  <si>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</si>
  <si>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</si>
  <si>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</si>
  <si>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</si>
  <si>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</si>
  <si>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</si>
  <si>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</si>
  <si>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</si>
  <si>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</si>
  <si>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</si>
  <si>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</si>
  <si>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</si>
  <si>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</si>
  <si>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</si>
  <si>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</si>
  <si>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</si>
  <si>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</si>
  <si>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</si>
  <si>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</si>
  <si>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</si>
  <si>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</si>
  <si>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</si>
  <si>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</si>
  <si>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</si>
  <si>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</si>
  <si>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</si>
  <si>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</si>
  <si>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</si>
  <si>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</si>
  <si>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</si>
  <si>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</si>
  <si>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</si>
  <si>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</si>
  <si>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</si>
  <si>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</si>
  <si>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</si>
  <si>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</si>
  <si>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</si>
  <si>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</si>
  <si>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</si>
  <si>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</si>
  <si>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</si>
  <si>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</si>
  <si>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</si>
  <si>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</si>
  <si>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</si>
  <si>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</si>
  <si>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</si>
  <si>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</si>
  <si>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</si>
  <si>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</si>
  <si>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</si>
  <si>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</si>
  <si>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</si>
  <si>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</si>
  <si>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</si>
  <si>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</si>
  <si>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</si>
  <si>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</si>
  <si>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</si>
  <si>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</si>
  <si>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</si>
  <si>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</si>
  <si>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</si>
  <si>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</si>
  <si>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</si>
  <si>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</si>
  <si>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</si>
  <si>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</si>
  <si>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</si>
  <si>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</si>
  <si>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</si>
  <si>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</si>
  <si>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</si>
  <si>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</si>
  <si>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</si>
  <si>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</si>
  <si>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</si>
  <si>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</si>
  <si>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</si>
  <si>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</si>
  <si>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</si>
  <si>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</si>
  <si>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</si>
  <si>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</si>
  <si>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</si>
  <si>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</si>
  <si>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</si>
  <si>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</si>
  <si>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</si>
  <si>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</si>
  <si>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</si>
  <si>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</si>
  <si>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</si>
  <si>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</si>
  <si>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</si>
  <si>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</si>
  <si>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</si>
  <si>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</si>
  <si>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</si>
  <si>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</si>
  <si>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</si>
  <si>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</si>
  <si>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</si>
  <si>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</si>
  <si>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</si>
  <si>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</si>
  <si>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</si>
  <si>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</si>
  <si>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</si>
  <si>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</si>
  <si>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</si>
  <si>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</si>
  <si>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</si>
  <si>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</si>
  <si>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</si>
  <si>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</si>
  <si>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</si>
  <si>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</si>
  <si>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</si>
  <si>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</si>
  <si>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</si>
  <si>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</si>
  <si>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</si>
  <si>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</si>
  <si>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</si>
  <si>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</si>
  <si>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</si>
  <si>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</si>
  <si>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</si>
  <si>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</si>
  <si>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</si>
  <si>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</si>
  <si>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</si>
  <si>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</si>
  <si>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</si>
  <si>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</si>
  <si>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</si>
  <si>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</si>
  <si>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</si>
  <si>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</si>
  <si>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</si>
  <si>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</si>
  <si>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</si>
  <si>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</si>
  <si>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</si>
  <si>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</si>
  <si>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</si>
  <si>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</si>
  <si>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</si>
  <si>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</si>
  <si>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</si>
  <si>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</si>
  <si>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</si>
  <si>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</si>
  <si>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</si>
  <si>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</si>
  <si>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</si>
  <si>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</si>
  <si>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</si>
  <si>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</si>
  <si>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</si>
  <si>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</si>
  <si>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</si>
  <si>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</si>
  <si>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</si>
  <si>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</si>
  <si>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</si>
  <si>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</si>
  <si>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</si>
  <si>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</si>
  <si>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</si>
  <si>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</si>
  <si>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</si>
  <si>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</si>
  <si>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</si>
  <si>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</si>
  <si>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</si>
  <si>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</si>
  <si>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</si>
  <si>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</si>
  <si>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</si>
  <si>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</si>
  <si>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</si>
  <si>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</si>
  <si>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</si>
  <si>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</si>
  <si>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</si>
  <si>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</si>
  <si>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</si>
  <si>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</si>
  <si>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</si>
  <si>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</si>
  <si>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</si>
  <si>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</si>
  <si>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</si>
  <si>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</si>
  <si>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</si>
  <si>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</si>
  <si>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</si>
  <si>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</si>
  <si>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</si>
  <si>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</si>
  <si>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</si>
  <si>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</si>
  <si>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</si>
  <si>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</si>
  <si>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</si>
  <si>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</si>
  <si>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</si>
  <si>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</si>
  <si>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</si>
  <si>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</si>
  <si>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</si>
  <si>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</si>
  <si>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</si>
  <si>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</si>
  <si>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</si>
  <si>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</si>
  <si>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</si>
  <si>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</si>
  <si>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</si>
  <si>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</si>
  <si>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</si>
  <si>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</si>
  <si>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</si>
  <si>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</si>
  <si>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</si>
  <si>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</si>
  <si>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</si>
  <si>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</si>
  <si>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</si>
  <si>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</si>
  <si>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</si>
  <si>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</si>
  <si>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</si>
  <si>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</si>
  <si>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</si>
  <si>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</si>
  <si>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</si>
  <si>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</si>
  <si>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</si>
  <si>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</si>
  <si>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</si>
  <si>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</si>
  <si>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</si>
  <si>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</si>
  <si>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</si>
  <si>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</si>
  <si>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</si>
  <si>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</si>
  <si>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</si>
  <si>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</si>
  <si>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</si>
  <si>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</si>
  <si>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</si>
  <si>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</si>
  <si>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</si>
  <si>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</si>
  <si>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</si>
  <si>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</si>
  <si>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</si>
  <si>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</si>
  <si>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</si>
  <si>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</si>
  <si>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</si>
  <si>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</si>
  <si>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</si>
  <si>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</si>
  <si>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</si>
  <si>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</si>
  <si>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</si>
  <si>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</si>
  <si>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</si>
  <si>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</si>
  <si>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</si>
  <si>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</si>
  <si>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</si>
  <si>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</si>
  <si>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</si>
  <si>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</si>
  <si>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</si>
  <si>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</si>
  <si>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</si>
  <si>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</si>
  <si>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</si>
  <si>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</si>
  <si>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</si>
  <si>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</si>
  <si>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</si>
  <si>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</si>
  <si>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</si>
  <si>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</si>
  <si>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</si>
  <si>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</si>
  <si>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</si>
  <si>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</si>
  <si>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</si>
  <si>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</si>
  <si>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</si>
  <si>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</si>
  <si>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</si>
  <si>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</si>
  <si>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</si>
  <si>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</si>
  <si>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</si>
  <si>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</si>
  <si>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</si>
  <si>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</si>
  <si>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</si>
  <si>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</si>
  <si>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</si>
  <si>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</si>
  <si>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</si>
  <si>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</si>
  <si>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</si>
  <si>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</si>
  <si>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</si>
  <si>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</si>
  <si>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</si>
  <si>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</si>
  <si>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</si>
  <si>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</si>
  <si>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</si>
  <si>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</si>
  <si>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</si>
  <si>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</si>
  <si>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</si>
  <si>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</si>
  <si>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</si>
  <si>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</si>
  <si>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</si>
  <si>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</si>
  <si>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</si>
  <si>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</si>
  <si>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</si>
  <si>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</si>
  <si>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</si>
  <si>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</si>
  <si>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</si>
  <si>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</si>
  <si>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</si>
  <si>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</si>
  <si>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</si>
  <si>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</si>
  <si>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</si>
  <si>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</si>
  <si>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</si>
  <si>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</si>
  <si>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</si>
  <si>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</si>
  <si>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</si>
  <si>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</si>
  <si>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</si>
  <si>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</si>
  <si>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</si>
  <si>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</si>
  <si>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</si>
  <si>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</si>
  <si>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</si>
  <si>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</si>
  <si>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</si>
  <si>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</si>
  <si>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</si>
  <si>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</si>
  <si>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</si>
  <si>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</si>
  <si>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</si>
  <si>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</si>
  <si>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</si>
  <si>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</si>
  <si>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</si>
  <si>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</si>
  <si>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</si>
  <si>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</si>
  <si>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</si>
  <si>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</si>
  <si>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</si>
  <si>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</si>
  <si>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</si>
  <si>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</si>
  <si>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</si>
  <si>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</si>
  <si>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</si>
  <si>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</si>
  <si>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</si>
  <si>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</si>
  <si>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</si>
  <si>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</si>
  <si>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</si>
  <si>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</si>
  <si>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</si>
  <si>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</si>
  <si>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</si>
  <si>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</si>
  <si>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</si>
  <si>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</si>
  <si>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</si>
  <si>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</si>
  <si>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</si>
  <si>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</si>
  <si>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</si>
  <si>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</si>
  <si>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</si>
  <si>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</si>
  <si>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</si>
  <si>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</si>
  <si>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</si>
  <si>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</si>
  <si>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</si>
  <si>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</si>
  <si>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</si>
  <si>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</si>
  <si>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</si>
  <si>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</si>
  <si>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</si>
  <si>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</si>
  <si>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</si>
  <si>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</si>
  <si>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</si>
  <si>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</si>
  <si>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</si>
  <si>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</si>
  <si>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</si>
  <si>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</si>
  <si>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</si>
  <si>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</si>
  <si>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</si>
  <si>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</si>
  <si>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</si>
  <si>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</si>
  <si>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</si>
  <si>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</si>
  <si>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</si>
  <si>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</si>
  <si>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</si>
  <si>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</si>
  <si>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</si>
  <si>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</si>
  <si>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</si>
  <si>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</si>
  <si>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</si>
  <si>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</si>
  <si>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</si>
  <si>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</si>
  <si>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</si>
  <si>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</si>
  <si>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</si>
  <si>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</si>
  <si>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</si>
  <si>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</si>
  <si>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</si>
  <si>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</si>
  <si>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</si>
  <si>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</si>
  <si>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</si>
  <si>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</si>
  <si>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</si>
  <si>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</si>
  <si>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</si>
  <si>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</si>
  <si>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</si>
  <si>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</si>
  <si>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</si>
  <si>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</si>
  <si>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</si>
  <si>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</si>
  <si>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</si>
  <si>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</si>
  <si>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</si>
  <si>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</si>
  <si>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</si>
  <si>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</si>
  <si>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</si>
  <si>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</si>
  <si>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</si>
  <si>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</si>
  <si>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</si>
  <si>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</si>
  <si>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</si>
  <si>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</si>
  <si>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</si>
  <si>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</si>
  <si>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</si>
  <si>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</si>
  <si>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</si>
  <si>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</si>
  <si>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</si>
  <si>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</si>
  <si>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</si>
  <si>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</si>
  <si>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</si>
  <si>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</si>
  <si>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</si>
  <si>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</si>
  <si>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</si>
  <si>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</si>
  <si>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</si>
  <si>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</si>
  <si>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</si>
  <si>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</si>
  <si>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</si>
  <si>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</si>
  <si>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</si>
  <si>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</si>
  <si>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</si>
  <si>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</si>
  <si>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</si>
  <si>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</si>
  <si>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</si>
  <si>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</si>
  <si>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</si>
  <si>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</si>
  <si>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</si>
  <si>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</si>
  <si>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</si>
  <si>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</si>
  <si>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</si>
  <si>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</si>
  <si>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</si>
  <si>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</si>
  <si>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</si>
  <si>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</si>
  <si>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</si>
  <si>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</si>
  <si>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</si>
  <si>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</si>
  <si>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</si>
  <si>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</si>
  <si>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</si>
  <si>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</si>
  <si>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</si>
  <si>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</si>
  <si>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</si>
  <si>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</si>
  <si>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</si>
  <si>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</si>
  <si>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</si>
  <si>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</si>
  <si>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</si>
  <si>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</si>
  <si>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</si>
  <si>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</si>
  <si>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</si>
  <si>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</si>
  <si>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</si>
  <si>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</si>
  <si>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</si>
  <si>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</si>
  <si>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</si>
  <si>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</si>
  <si>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</si>
  <si>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</si>
  <si>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</si>
  <si>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</si>
  <si>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</si>
  <si>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</si>
  <si>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</si>
  <si>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</si>
  <si>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</si>
  <si>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</si>
  <si>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</si>
  <si>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</si>
  <si>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</si>
  <si>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</si>
  <si>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</si>
  <si>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</si>
  <si>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</si>
  <si>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</si>
  <si>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</si>
  <si>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</si>
  <si>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</si>
  <si>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</si>
  <si>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</si>
  <si>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</si>
  <si>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</si>
  <si>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</si>
  <si>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</si>
  <si>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</si>
  <si>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</si>
  <si>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</si>
  <si>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</si>
  <si>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</si>
  <si>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</si>
  <si>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</si>
  <si>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</si>
  <si>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</si>
  <si>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</si>
  <si>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</si>
  <si>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</si>
  <si>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</si>
  <si>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</si>
  <si>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</si>
  <si>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</si>
  <si>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</si>
  <si>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</si>
  <si>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</si>
  <si>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</si>
  <si>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</si>
  <si>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</si>
  <si>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</si>
  <si>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</si>
  <si>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</si>
  <si>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</si>
  <si>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</si>
  <si>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</si>
  <si>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</si>
  <si>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</si>
  <si>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</si>
  <si>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</si>
  <si>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</si>
  <si>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</si>
  <si>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</si>
  <si>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</si>
  <si>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</si>
  <si>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</si>
  <si>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</si>
  <si>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</si>
  <si>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</si>
  <si>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</si>
  <si>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</si>
  <si>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</si>
  <si>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</si>
  <si>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</si>
  <si>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</si>
  <si>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</si>
  <si>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</si>
  <si>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</si>
  <si>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</si>
  <si>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</si>
  <si>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</si>
  <si>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</si>
  <si>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</si>
  <si>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</si>
  <si>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</si>
  <si>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</si>
  <si>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</si>
  <si>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</si>
  <si>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</si>
  <si>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</si>
  <si>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</si>
  <si>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</si>
  <si>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</si>
  <si>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</si>
  <si>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</si>
  <si>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</si>
  <si>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</si>
  <si>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</si>
  <si>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</si>
  <si>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</si>
  <si>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</si>
  <si>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</si>
  <si>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</si>
  <si>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</si>
  <si>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</si>
  <si>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</si>
  <si>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</si>
  <si>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</si>
  <si>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</si>
  <si>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</si>
  <si>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</si>
  <si>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</si>
  <si>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</si>
  <si>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</si>
  <si>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</si>
  <si>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</si>
  <si>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</si>
  <si>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</si>
  <si>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</si>
  <si>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</si>
  <si>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</si>
  <si>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</si>
  <si>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</si>
  <si>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</si>
  <si>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</si>
  <si>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</si>
  <si>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</si>
  <si>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</si>
  <si>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</si>
  <si>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</si>
  <si>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</si>
  <si>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</si>
  <si>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</si>
  <si>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</si>
  <si>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</si>
  <si>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</si>
  <si>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</si>
  <si>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</si>
  <si>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</si>
  <si>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</si>
  <si>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</si>
  <si>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</si>
  <si>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</si>
  <si>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</si>
  <si>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</si>
  <si>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</si>
  <si>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</si>
  <si>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</si>
  <si>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</si>
  <si>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</si>
  <si>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</si>
  <si>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</si>
  <si>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</si>
  <si>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</si>
  <si>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</si>
  <si>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</si>
  <si>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</si>
  <si>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</si>
  <si>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</si>
  <si>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</si>
  <si>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</si>
  <si>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</si>
  <si>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</si>
  <si>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</si>
  <si>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</si>
  <si>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</si>
  <si>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</si>
  <si>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</si>
  <si>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</si>
  <si>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</si>
  <si>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</si>
  <si>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</si>
  <si>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</si>
  <si>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</si>
  <si>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</si>
  <si>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</si>
  <si>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</si>
  <si>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</si>
  <si>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</si>
  <si>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</si>
  <si>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</si>
  <si>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</si>
  <si>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</si>
  <si>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</si>
  <si>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</si>
  <si>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</si>
  <si>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</si>
  <si>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</si>
  <si>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</si>
  <si>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</si>
  <si>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</si>
  <si>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</si>
  <si>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</si>
  <si>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</si>
  <si>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</si>
  <si>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</si>
  <si>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</si>
  <si>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</si>
  <si>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</si>
  <si>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</si>
  <si>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</si>
  <si>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</si>
  <si>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</si>
  <si>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</si>
  <si>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</si>
  <si>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</si>
  <si>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</si>
  <si>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</si>
  <si>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</si>
  <si>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</si>
  <si>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</si>
  <si>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</si>
  <si>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</si>
  <si>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</si>
  <si>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</si>
  <si>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</si>
  <si>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</si>
  <si>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</si>
  <si>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</si>
  <si>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</si>
  <si>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</si>
  <si>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</si>
  <si>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</si>
  <si>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</si>
  <si>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</si>
  <si>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</si>
  <si>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</si>
  <si>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</si>
  <si>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</si>
  <si>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</si>
  <si>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</si>
  <si>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</si>
  <si>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</si>
  <si>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</si>
  <si>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</si>
  <si>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</si>
  <si>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</si>
  <si>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</si>
  <si>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</si>
  <si>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</si>
  <si>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</si>
  <si>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</si>
  <si>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</si>
  <si>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</si>
  <si>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</si>
  <si>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</si>
  <si>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</si>
  <si>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</si>
  <si>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</si>
  <si>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</si>
  <si>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</si>
  <si>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</si>
  <si>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</si>
  <si>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</si>
  <si>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</si>
  <si>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</si>
  <si>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</si>
  <si>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</si>
  <si>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</si>
  <si>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</si>
  <si>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</si>
  <si>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</si>
  <si>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</si>
  <si>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</si>
  <si>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</si>
  <si>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</si>
  <si>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</si>
  <si>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</si>
  <si>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</si>
  <si>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</si>
  <si>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</si>
  <si>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</si>
  <si>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</si>
  <si>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</si>
  <si>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</si>
  <si>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</si>
  <si>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</si>
  <si>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</si>
  <si>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</si>
  <si>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</si>
  <si>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</si>
  <si>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</si>
  <si>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</si>
  <si>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</si>
  <si>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</si>
  <si>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</si>
  <si>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</si>
  <si>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</si>
  <si>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</si>
  <si>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</si>
  <si>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</si>
  <si>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</si>
  <si>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</si>
  <si>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</si>
  <si>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</si>
  <si>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</si>
  <si>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</si>
  <si>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</si>
  <si>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</si>
  <si>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</si>
  <si>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</si>
  <si>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</si>
  <si>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</si>
  <si>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</si>
  <si>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</si>
  <si>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</si>
  <si>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</si>
  <si>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</si>
  <si>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</si>
  <si>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</si>
  <si>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</si>
  <si>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</si>
  <si>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</si>
  <si>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</si>
  <si>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</si>
  <si>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</si>
  <si>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</si>
  <si>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</si>
  <si>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</si>
  <si>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</si>
  <si>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</si>
  <si>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</si>
  <si>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</si>
  <si>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</si>
  <si>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</si>
  <si>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</si>
  <si>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</si>
  <si>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</si>
  <si>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</si>
  <si>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</si>
  <si>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</si>
  <si>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</si>
  <si>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</si>
  <si>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</si>
  <si>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</si>
  <si>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</si>
  <si>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</si>
  <si>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</si>
  <si>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</si>
  <si>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</si>
  <si>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</si>
  <si>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</si>
  <si>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</si>
  <si>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</si>
  <si>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</si>
  <si>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</si>
  <si>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</si>
  <si>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</si>
  <si>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</si>
  <si>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</si>
  <si>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</si>
  <si>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</si>
  <si>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</si>
  <si>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</si>
  <si>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</si>
  <si>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</si>
  <si>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</si>
  <si>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</si>
  <si>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</si>
  <si>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</si>
  <si>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</si>
  <si>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</si>
  <si>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</si>
  <si>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</si>
  <si>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</si>
  <si>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</si>
  <si>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</si>
  <si>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</si>
  <si>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</si>
  <si>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</si>
  <si>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</si>
  <si>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</si>
  <si>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</si>
  <si>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</si>
  <si>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</si>
  <si>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</si>
  <si>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</si>
  <si>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</si>
  <si>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</si>
  <si>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</si>
  <si>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</si>
  <si>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</si>
  <si>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</si>
  <si>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</si>
  <si>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</si>
  <si>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</si>
  <si>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</si>
  <si>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</si>
  <si>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</si>
  <si>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</si>
  <si>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</si>
  <si>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</si>
  <si>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</si>
  <si>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</si>
  <si>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</si>
  <si>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</si>
  <si>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</si>
  <si>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</si>
  <si>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</si>
  <si>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</si>
  <si>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</si>
  <si>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</si>
  <si>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</si>
  <si>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</si>
  <si>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</si>
  <si>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</si>
  <si>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</si>
  <si>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</si>
  <si>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</si>
  <si>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</si>
  <si>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</si>
  <si>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</si>
  <si>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</si>
  <si>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</si>
  <si>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</si>
  <si>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</si>
  <si>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</si>
  <si>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</si>
  <si>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</si>
  <si>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</si>
  <si>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</si>
  <si>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</si>
  <si>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</si>
  <si>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</si>
  <si>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</si>
  <si>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</si>
  <si>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</si>
  <si>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</si>
  <si>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</si>
  <si>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</si>
  <si>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</si>
  <si>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</si>
  <si>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</si>
  <si>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</si>
  <si>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</si>
  <si>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</si>
  <si>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</si>
  <si>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</si>
  <si>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</si>
  <si>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</si>
  <si>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</si>
  <si>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</si>
  <si>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</si>
  <si>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</si>
  <si>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</si>
  <si>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</si>
  <si>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</si>
  <si>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</si>
  <si>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</si>
  <si>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</si>
  <si>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</si>
  <si>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</si>
  <si>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</si>
  <si>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</si>
  <si>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</si>
  <si>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</si>
  <si>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</si>
  <si>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</si>
  <si>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</si>
  <si>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</si>
  <si>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</si>
  <si>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</si>
  <si>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</si>
  <si>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</si>
  <si>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</si>
  <si>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</si>
  <si>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</si>
  <si>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</si>
  <si>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</si>
  <si>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</si>
  <si>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</si>
  <si>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</si>
  <si>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</si>
  <si>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</si>
  <si>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</si>
  <si>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</si>
  <si>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</si>
  <si>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</si>
  <si>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</si>
  <si>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</si>
  <si>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</si>
  <si>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</si>
  <si>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</si>
  <si>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</si>
  <si>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</si>
  <si>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</si>
  <si>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</si>
  <si>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</si>
  <si>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</si>
  <si>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</si>
  <si>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</si>
  <si>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</si>
  <si>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</si>
  <si>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</si>
  <si>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</si>
  <si>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</si>
  <si>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</si>
  <si>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</si>
  <si>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</si>
  <si>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</si>
  <si>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</si>
  <si>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</si>
  <si>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</si>
  <si>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</si>
  <si>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</si>
  <si>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</si>
  <si>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</si>
  <si>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</si>
  <si>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</si>
  <si>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</si>
  <si>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</si>
  <si>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</si>
  <si>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</si>
  <si>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</si>
  <si>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</si>
  <si>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</si>
  <si>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</si>
  <si>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</si>
  <si>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</si>
  <si>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</si>
  <si>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</si>
  <si>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</si>
  <si>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</si>
  <si>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</si>
  <si>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</si>
  <si>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</si>
  <si>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</si>
  <si>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</si>
  <si>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</si>
  <si>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</si>
  <si>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</si>
  <si>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</si>
  <si>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</si>
  <si>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</si>
  <si>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</si>
  <si>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</si>
  <si>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</si>
  <si>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</si>
  <si>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</si>
  <si>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</si>
  <si>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</si>
  <si>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</si>
  <si>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</si>
  <si>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</si>
  <si>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</si>
  <si>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</si>
  <si>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</si>
  <si>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</si>
  <si>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</si>
  <si>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</si>
  <si>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</si>
  <si>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</si>
  <si>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</si>
  <si>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</si>
  <si>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</si>
  <si>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</si>
  <si>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</si>
  <si>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</si>
  <si>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</si>
  <si>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</si>
  <si>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</si>
  <si>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</si>
  <si>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</si>
  <si>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</si>
  <si>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</si>
  <si>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</si>
  <si>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</si>
  <si>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</si>
  <si>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</si>
  <si>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</si>
  <si>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</si>
  <si>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</si>
  <si>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</si>
  <si>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</si>
  <si>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</si>
  <si>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</si>
  <si>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</si>
  <si>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</si>
  <si>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</si>
  <si>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</si>
  <si>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</si>
  <si>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</si>
  <si>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</si>
  <si>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</si>
  <si>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</si>
  <si>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</si>
  <si>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</si>
  <si>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</si>
  <si>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</si>
  <si>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</si>
  <si>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</si>
  <si>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</si>
  <si>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</si>
  <si>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</si>
  <si>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</si>
  <si>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</si>
  <si>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</si>
  <si>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</si>
  <si>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</si>
  <si>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</si>
  <si>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</si>
  <si>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</si>
  <si>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</si>
  <si>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</si>
  <si>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</si>
  <si>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</si>
  <si>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</si>
  <si>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</si>
  <si>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</si>
  <si>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</si>
  <si>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</si>
  <si>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</si>
  <si>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</si>
  <si>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</si>
  <si>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</si>
  <si>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</si>
  <si>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</si>
  <si>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</si>
  <si>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</si>
  <si>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</si>
  <si>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</si>
  <si>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</si>
  <si>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</si>
  <si>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</si>
  <si>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</si>
  <si>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</si>
  <si>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</si>
  <si>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</si>
  <si>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</si>
  <si>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</si>
  <si>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</si>
  <si>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</si>
  <si>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</si>
  <si>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</si>
  <si>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</si>
  <si>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</si>
  <si>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</si>
  <si>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</si>
  <si>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</si>
  <si>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</si>
  <si>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</si>
  <si>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</si>
  <si>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</si>
  <si>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</si>
  <si>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</si>
  <si>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</si>
  <si>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</si>
  <si>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</si>
  <si>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</si>
  <si>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</si>
  <si>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</si>
  <si>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</si>
  <si>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</si>
  <si>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</si>
  <si>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</si>
  <si>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</si>
  <si>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</si>
  <si>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</si>
  <si>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</si>
  <si>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</si>
  <si>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</si>
  <si>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</si>
  <si>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</si>
  <si>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</si>
  <si>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</si>
  <si>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</si>
  <si>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</si>
  <si>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</si>
  <si>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</si>
  <si>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</si>
  <si>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</si>
  <si>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</si>
  <si>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</si>
  <si>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</si>
  <si>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</si>
  <si>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</si>
  <si>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</si>
  <si>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</si>
  <si>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</si>
  <si>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</si>
  <si>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</si>
  <si>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</si>
  <si>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</si>
  <si>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</si>
  <si>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</si>
  <si>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</si>
  <si>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</si>
  <si>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</si>
  <si>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</si>
  <si>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</si>
  <si>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</si>
  <si>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</si>
  <si>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</si>
  <si>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</si>
  <si>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</si>
  <si>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</si>
  <si>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</si>
  <si>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</si>
  <si>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</si>
  <si>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</si>
  <si>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</si>
  <si>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</si>
  <si>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</si>
  <si>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</si>
  <si>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</si>
  <si>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</si>
  <si>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</si>
  <si>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</si>
  <si>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</si>
  <si>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</si>
  <si>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</si>
  <si>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</si>
  <si>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</si>
  <si>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</si>
  <si>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</si>
  <si>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</si>
  <si>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</si>
  <si>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</si>
  <si>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</si>
  <si>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</si>
  <si>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</si>
  <si>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</si>
  <si>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</si>
  <si>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</si>
  <si>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</si>
  <si>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</si>
  <si>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</si>
  <si>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</si>
  <si>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</si>
  <si>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</si>
  <si>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</si>
  <si>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</si>
  <si>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</si>
  <si>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</si>
  <si>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</si>
  <si>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</si>
  <si>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</si>
  <si>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</si>
  <si>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</si>
  <si>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</si>
  <si>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</si>
  <si>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</si>
  <si>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</si>
  <si>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</si>
  <si>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</si>
  <si>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</si>
  <si>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</si>
  <si>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</si>
  <si>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</si>
  <si>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</si>
  <si>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</si>
  <si>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</si>
  <si>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</si>
  <si>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</si>
  <si>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</si>
  <si>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</si>
  <si>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</si>
  <si>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</si>
  <si>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</si>
  <si>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</si>
  <si>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</si>
  <si>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</si>
  <si>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</si>
  <si>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</si>
  <si>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</si>
  <si>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</si>
  <si>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</si>
  <si>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</si>
  <si>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</si>
  <si>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</si>
  <si>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</si>
  <si>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</si>
  <si>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</si>
  <si>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</si>
  <si>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</si>
  <si>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</si>
  <si>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</si>
  <si>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</si>
  <si>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</si>
  <si>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</si>
  <si>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</si>
  <si>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</si>
  <si>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</si>
  <si>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</si>
  <si>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</si>
  <si>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</si>
  <si>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</si>
  <si>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</si>
  <si>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</si>
  <si>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</si>
  <si>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</si>
  <si>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</si>
  <si>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</si>
  <si>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</si>
  <si>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</si>
  <si>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</si>
  <si>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</si>
  <si>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</si>
  <si>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</si>
  <si>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</si>
  <si>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</si>
  <si>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</si>
  <si>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</si>
  <si>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</si>
  <si>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</si>
  <si>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</si>
  <si>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</si>
  <si>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</si>
  <si>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</si>
  <si>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</si>
  <si>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</si>
  <si>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</si>
  <si>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</si>
  <si>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</si>
  <si>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</si>
  <si>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</si>
  <si>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</si>
  <si>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</si>
  <si>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</si>
  <si>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</si>
  <si>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</si>
  <si>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</si>
  <si>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</si>
  <si>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</si>
  <si>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</si>
  <si>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</si>
  <si>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</si>
  <si>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</si>
  <si>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</si>
  <si>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</si>
  <si>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</si>
  <si>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</si>
  <si>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</si>
  <si>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</si>
  <si>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</si>
  <si>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</si>
  <si>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</si>
  <si>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</si>
  <si>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</si>
  <si>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</si>
  <si>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</si>
  <si>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</si>
  <si>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</si>
  <si>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</si>
  <si>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</si>
  <si>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</si>
  <si>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</si>
  <si>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</si>
  <si>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</si>
  <si>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</si>
  <si>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</si>
  <si>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</si>
  <si>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</si>
  <si>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</si>
  <si>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</si>
  <si>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</si>
  <si>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</si>
  <si>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</si>
  <si>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</si>
  <si>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</si>
  <si>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</si>
  <si>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</si>
  <si>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</si>
  <si>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</si>
  <si>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</si>
  <si>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</si>
  <si>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</si>
  <si>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</si>
  <si>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</si>
  <si>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</si>
  <si>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</si>
  <si>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</si>
  <si>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</si>
  <si>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</si>
  <si>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</si>
  <si>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</si>
  <si>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</si>
  <si>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</si>
  <si>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</si>
  <si>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</si>
  <si>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</si>
  <si>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</si>
  <si>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</si>
  <si>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</si>
  <si>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</si>
  <si>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</si>
  <si>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</si>
  <si>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</si>
  <si>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</si>
  <si>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</si>
  <si>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</si>
  <si>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</si>
  <si>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</si>
  <si>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</si>
  <si>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</si>
  <si>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</si>
  <si>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</si>
  <si>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</si>
  <si>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</si>
  <si>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</si>
  <si>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</si>
  <si>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</si>
  <si>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</si>
  <si>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</si>
  <si>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</si>
  <si>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</si>
  <si>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</si>
  <si>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</si>
  <si>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</si>
  <si>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</si>
  <si>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</si>
  <si>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</si>
  <si>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</si>
  <si>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</si>
  <si>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</si>
  <si>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</si>
  <si>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</si>
  <si>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</si>
  <si>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</si>
  <si>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</si>
  <si>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</si>
  <si>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</si>
  <si>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</si>
  <si>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</si>
  <si>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</si>
  <si>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</si>
  <si>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</si>
  <si>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</si>
  <si>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</si>
  <si>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</si>
  <si>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</si>
  <si>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</si>
  <si>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</si>
  <si>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</si>
  <si>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</si>
  <si>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</si>
  <si>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</si>
  <si>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</si>
  <si>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</si>
  <si>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</si>
  <si>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</si>
  <si>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</si>
  <si>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</si>
  <si>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</si>
  <si>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</si>
  <si>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</si>
  <si>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</si>
  <si>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</si>
  <si>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</si>
  <si>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</si>
  <si>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</si>
  <si>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</si>
  <si>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</si>
  <si>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</si>
  <si>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</si>
  <si>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</si>
  <si>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</si>
  <si>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</si>
  <si>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</si>
  <si>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</si>
  <si>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</si>
  <si>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</si>
  <si>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</si>
  <si>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</si>
  <si>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</si>
  <si>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</si>
  <si>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</si>
  <si>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</si>
  <si>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</si>
  <si>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</si>
  <si>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</si>
  <si>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</si>
  <si>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</si>
  <si>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</si>
  <si>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</si>
  <si>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</si>
  <si>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</si>
  <si>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</si>
  <si>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</si>
  <si>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</si>
  <si>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</si>
  <si>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</si>
  <si>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</si>
  <si>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</si>
  <si>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</si>
  <si>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</si>
  <si>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</si>
  <si>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</si>
  <si>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</si>
  <si>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</si>
  <si>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</si>
  <si>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</si>
  <si>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</si>
  <si>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</si>
  <si>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</si>
  <si>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</si>
  <si>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</si>
  <si>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</si>
  <si>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</si>
  <si>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</si>
  <si>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</si>
  <si>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</si>
  <si>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</si>
  <si>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</si>
  <si>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</si>
  <si>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</si>
  <si>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</si>
  <si>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</si>
  <si>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</si>
  <si>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</si>
  <si>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</si>
  <si>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</si>
  <si>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</si>
  <si>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</si>
  <si>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</si>
  <si>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</si>
  <si>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</si>
  <si>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</si>
  <si>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</si>
  <si>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</si>
  <si>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</si>
  <si>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</si>
  <si>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</si>
  <si>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</si>
  <si>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</si>
  <si>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</si>
  <si>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</si>
  <si>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</si>
  <si>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</si>
  <si>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</si>
  <si>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</si>
  <si>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</si>
  <si>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</si>
  <si>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</si>
  <si>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</si>
  <si>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</si>
  <si>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</si>
  <si>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</si>
  <si>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</si>
  <si>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</si>
  <si>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</si>
  <si>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</si>
  <si>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</si>
  <si>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</si>
  <si>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</si>
  <si>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</si>
  <si>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</si>
  <si>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</si>
  <si>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</si>
  <si>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</si>
  <si>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</si>
  <si>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</si>
  <si>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</si>
  <si>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</si>
  <si>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</si>
  <si>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</si>
  <si>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</si>
  <si>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</si>
  <si>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</si>
  <si>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</si>
  <si>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</si>
  <si>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</si>
  <si>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</si>
  <si>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</si>
  <si>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</si>
  <si>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</si>
  <si>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</si>
  <si>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</si>
  <si>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</si>
  <si>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</si>
  <si>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</si>
  <si>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</si>
  <si>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</si>
  <si>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</si>
  <si>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</si>
  <si>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</si>
  <si>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</si>
  <si>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</si>
  <si>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</si>
  <si>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</si>
  <si>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</si>
  <si>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</si>
  <si>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</si>
  <si>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</si>
  <si>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</si>
  <si>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</si>
  <si>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</si>
  <si>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</si>
  <si>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</si>
  <si>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</si>
  <si>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</si>
  <si>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</si>
  <si>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</si>
  <si>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</si>
  <si>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</si>
  <si>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</si>
  <si>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</si>
  <si>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</si>
  <si>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</si>
  <si>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</si>
  <si>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</si>
  <si>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</si>
  <si>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</si>
  <si>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</si>
  <si>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</si>
  <si>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</si>
  <si>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</si>
  <si>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</si>
  <si>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</si>
  <si>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</si>
  <si>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</si>
  <si>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</si>
  <si>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</si>
  <si>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</si>
  <si>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</si>
  <si>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</si>
  <si>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</si>
  <si>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</si>
  <si>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</si>
  <si>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</si>
  <si>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</si>
  <si>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</si>
  <si>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</si>
  <si>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</si>
  <si>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</si>
  <si>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</si>
  <si>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</si>
  <si>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</si>
  <si>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</si>
  <si>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</si>
  <si>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</si>
  <si>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</si>
  <si>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</si>
  <si>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</si>
  <si>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</si>
  <si>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</si>
  <si>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</si>
  <si>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</si>
  <si>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</si>
  <si>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</si>
  <si>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</si>
  <si>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</si>
  <si>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</si>
  <si>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</si>
  <si>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</si>
  <si>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</si>
  <si>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</si>
  <si>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</si>
  <si>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</si>
  <si>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</si>
  <si>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</si>
  <si>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</si>
  <si>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</si>
  <si>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</si>
  <si>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</si>
  <si>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</si>
  <si>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</si>
  <si>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</si>
  <si>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</si>
  <si>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</si>
  <si>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</si>
  <si>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</si>
  <si>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</si>
  <si>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</si>
  <si>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</si>
  <si>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</si>
  <si>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</si>
  <si>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</si>
  <si>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</si>
  <si>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</si>
  <si>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</si>
  <si>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</si>
  <si>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</si>
  <si>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</si>
  <si>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</si>
  <si>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</si>
  <si>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</si>
  <si>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</si>
  <si>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</si>
  <si>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</si>
  <si>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</si>
  <si>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</si>
  <si>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</si>
  <si>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</si>
  <si>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</si>
  <si>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</si>
  <si>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</si>
  <si>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</si>
  <si>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</si>
  <si>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</si>
  <si>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</si>
  <si>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</si>
  <si>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</si>
  <si>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</si>
  <si>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</si>
  <si>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</si>
  <si>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</si>
  <si>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</si>
  <si>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</si>
  <si>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</si>
  <si>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</si>
  <si>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</si>
  <si>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</si>
  <si>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</si>
  <si>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</si>
  <si>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</si>
  <si>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</si>
  <si>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</si>
  <si>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</si>
  <si>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</si>
  <si>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</si>
  <si>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</si>
  <si>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</si>
  <si>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</si>
  <si>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</si>
  <si>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</si>
  <si>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</si>
  <si>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</si>
  <si>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</si>
  <si>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</si>
  <si>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</si>
  <si>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</si>
  <si>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</si>
  <si>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</si>
  <si>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</si>
  <si>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</si>
  <si>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</si>
  <si>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</si>
  <si>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</si>
  <si>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</si>
  <si>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</si>
  <si>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</si>
  <si>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</si>
  <si>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</si>
  <si>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</si>
  <si>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</si>
  <si>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</si>
  <si>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</si>
  <si>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</si>
  <si>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</si>
  <si>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</si>
  <si>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</si>
  <si>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</si>
  <si>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</si>
  <si>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</si>
  <si>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</si>
  <si>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</si>
  <si>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</si>
  <si>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</si>
  <si>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</si>
  <si>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</si>
  <si>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</si>
  <si>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</si>
  <si>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</si>
  <si>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</si>
  <si>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</si>
  <si>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</si>
  <si>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</si>
  <si>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</si>
  <si>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</si>
  <si>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</si>
  <si>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</si>
  <si>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</si>
  <si>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</si>
  <si>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</si>
  <si>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</si>
  <si>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</si>
  <si>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</si>
  <si>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</si>
  <si>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</si>
  <si>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</si>
  <si>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</si>
  <si>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</si>
  <si>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</si>
  <si>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</si>
  <si>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</si>
  <si>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</si>
  <si>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</si>
  <si>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</si>
  <si>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</si>
  <si>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</si>
  <si>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</si>
  <si>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</si>
  <si>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</si>
  <si>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</si>
  <si>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</si>
  <si>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</si>
  <si>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</si>
  <si>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</si>
  <si>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</si>
  <si>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</si>
  <si>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</si>
  <si>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</si>
  <si>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</si>
  <si>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</si>
  <si>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</si>
  <si>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</si>
  <si>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</si>
  <si>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</si>
  <si>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</si>
  <si>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</si>
  <si>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</si>
  <si>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</si>
  <si>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</si>
  <si>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</si>
  <si>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</si>
  <si>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</si>
  <si>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</si>
  <si>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</si>
  <si>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</si>
  <si>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</si>
  <si>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</si>
  <si>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</si>
  <si>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</si>
  <si>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</si>
  <si>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</si>
  <si>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</si>
  <si>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</si>
  <si>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</si>
  <si>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</si>
  <si>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</si>
  <si>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</si>
  <si>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</si>
  <si>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</si>
  <si>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</si>
  <si>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</si>
  <si>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</si>
  <si>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</si>
  <si>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</si>
  <si>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</si>
  <si>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</si>
  <si>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</si>
  <si>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</si>
  <si>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</si>
  <si>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</si>
  <si>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</si>
  <si>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</si>
  <si>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</si>
  <si>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</si>
  <si>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</si>
  <si>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</si>
  <si>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</si>
  <si>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</si>
  <si>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</si>
  <si>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</si>
  <si>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</si>
  <si>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</si>
  <si>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</si>
  <si>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</si>
  <si>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</si>
  <si>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</si>
  <si>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</si>
  <si>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</si>
  <si>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</si>
  <si>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</si>
  <si>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</si>
  <si>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</si>
  <si>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</si>
  <si>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</si>
  <si>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</si>
  <si>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</si>
  <si>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</si>
  <si>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</si>
  <si>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</si>
  <si>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</si>
  <si>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</si>
  <si>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</si>
  <si>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</si>
  <si>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</si>
  <si>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</si>
  <si>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</si>
  <si>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</si>
  <si>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</si>
  <si>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</si>
  <si>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</si>
  <si>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</si>
  <si>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</si>
  <si>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</si>
  <si>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</si>
  <si>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</si>
  <si>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</si>
  <si>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</si>
  <si>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</si>
  <si>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</si>
  <si>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</si>
  <si>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</si>
  <si>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</si>
  <si>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</si>
  <si>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</si>
  <si>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</si>
  <si>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</si>
  <si>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</si>
  <si>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</si>
  <si>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</si>
  <si>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</si>
  <si>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</si>
  <si>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</si>
  <si>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</si>
  <si>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</si>
  <si>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</si>
  <si>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</si>
  <si>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</si>
  <si>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</si>
  <si>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</si>
  <si>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</si>
  <si>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</si>
  <si>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</si>
  <si>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</si>
  <si>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</si>
  <si>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</si>
  <si>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</si>
  <si>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</si>
  <si>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</si>
  <si>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</si>
  <si>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</si>
  <si>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</si>
  <si>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</si>
  <si>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</si>
  <si>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</si>
  <si>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</si>
  <si>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</si>
  <si>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</si>
  <si>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</si>
  <si>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</si>
  <si>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</si>
  <si>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</si>
  <si>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</si>
  <si>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</si>
  <si>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</si>
  <si>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</si>
  <si>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</si>
  <si>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</si>
  <si>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</si>
  <si>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</si>
  <si>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</si>
  <si>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</si>
  <si>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</si>
  <si>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</si>
  <si>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</si>
  <si>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</si>
  <si>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</si>
  <si>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</si>
  <si>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</si>
  <si>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</si>
  <si>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</si>
  <si>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</si>
  <si>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</si>
  <si>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</si>
  <si>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</si>
  <si>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</si>
  <si>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</si>
  <si>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</si>
  <si>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</si>
  <si>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</si>
  <si>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</si>
  <si>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</si>
  <si>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</si>
  <si>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</si>
  <si>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</si>
  <si>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</si>
  <si>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</si>
  <si>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</si>
  <si>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</si>
  <si>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</si>
  <si>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</si>
  <si>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</si>
  <si>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</si>
  <si>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</si>
  <si>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</si>
  <si>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</si>
  <si>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</si>
  <si>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</si>
  <si>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</si>
  <si>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</si>
  <si>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</si>
  <si>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</si>
  <si>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</si>
  <si>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</si>
  <si>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</si>
  <si>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</si>
  <si>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</si>
  <si>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</si>
  <si>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</si>
  <si>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</si>
  <si>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</si>
  <si>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</si>
  <si>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</si>
  <si>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</si>
  <si>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</si>
  <si>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</si>
  <si>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</si>
  <si>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</si>
  <si>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</si>
  <si>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</si>
  <si>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</si>
  <si>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</si>
  <si>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</si>
  <si>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</si>
  <si>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</si>
  <si>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</si>
  <si>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</si>
  <si>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</si>
  <si>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</si>
  <si>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</si>
  <si>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</si>
  <si>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</si>
  <si>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</si>
  <si>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</si>
  <si>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</si>
  <si>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</si>
  <si>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</si>
  <si>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</si>
  <si>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</si>
  <si>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</si>
  <si>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</si>
  <si>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</si>
  <si>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</si>
  <si>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</si>
  <si>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</si>
  <si>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</si>
  <si>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</si>
  <si>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</si>
  <si>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</si>
  <si>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</si>
  <si>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</si>
  <si>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</si>
  <si>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</si>
  <si>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</si>
  <si>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</si>
  <si>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</si>
  <si>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</si>
  <si>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</si>
  <si>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</si>
  <si>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</si>
  <si>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</si>
  <si>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</si>
  <si>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</si>
  <si>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</si>
  <si>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</si>
  <si>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</si>
  <si>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</si>
  <si>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</si>
  <si>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</si>
  <si>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</si>
  <si>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</si>
  <si>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</si>
  <si>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</si>
  <si>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</si>
  <si>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</si>
  <si>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</si>
  <si>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</si>
  <si>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</si>
  <si>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</si>
  <si>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</si>
  <si>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</si>
  <si>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</si>
  <si>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</si>
  <si>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</si>
  <si>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</si>
  <si>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</si>
  <si>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</si>
  <si>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</si>
  <si>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</si>
  <si>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</si>
  <si>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</si>
  <si>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</si>
  <si>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</si>
  <si>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</si>
  <si>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</si>
  <si>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</si>
  <si>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</si>
  <si>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</si>
  <si>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</si>
  <si>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</si>
  <si>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</si>
  <si>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</si>
  <si>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</si>
  <si>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</si>
  <si>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</si>
  <si>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</si>
  <si>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</si>
  <si>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</si>
  <si>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</si>
  <si>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</si>
  <si>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</si>
  <si>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</si>
  <si>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</si>
  <si>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</si>
  <si>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</si>
  <si>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</si>
  <si>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</si>
  <si>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</si>
  <si>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</si>
  <si>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</si>
  <si>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</si>
  <si>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</si>
  <si>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</si>
  <si>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</si>
  <si>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</si>
  <si>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</si>
  <si>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</si>
  <si>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</si>
  <si>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</si>
  <si>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</si>
  <si>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</si>
  <si>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</si>
  <si>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</si>
  <si>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</si>
  <si>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</si>
  <si>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</si>
  <si>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</si>
  <si>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</si>
  <si>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</si>
  <si>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</si>
  <si>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</si>
  <si>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</si>
  <si>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</si>
  <si>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</si>
  <si>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</si>
  <si>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</si>
  <si>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</si>
  <si>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</si>
  <si>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</si>
  <si>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</si>
  <si>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</si>
  <si>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</si>
  <si>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</si>
  <si>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</si>
  <si>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</si>
  <si>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</si>
  <si>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</si>
  <si>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</si>
  <si>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</si>
  <si>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</si>
  <si>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</si>
  <si>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</si>
  <si>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</si>
  <si>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</si>
  <si>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</si>
  <si>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</si>
  <si>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</si>
  <si>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</si>
  <si>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</si>
  <si>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</si>
  <si>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</si>
  <si>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</si>
  <si>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</si>
  <si>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</si>
  <si>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</si>
  <si>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</si>
  <si>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</si>
  <si>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</si>
  <si>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</si>
  <si>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</si>
  <si>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</si>
  <si>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</si>
  <si>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</si>
  <si>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</si>
  <si>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</si>
  <si>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</si>
  <si>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</si>
  <si>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</si>
  <si>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</si>
  <si>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</si>
  <si>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</si>
  <si>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</si>
  <si>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</si>
  <si>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</si>
  <si>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</si>
  <si>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</si>
  <si>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</si>
  <si>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</si>
  <si>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</si>
  <si>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</si>
  <si>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</si>
  <si>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</si>
  <si>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</si>
  <si>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</si>
  <si>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</si>
  <si>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</si>
  <si>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</si>
  <si>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</si>
  <si>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</si>
  <si>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</si>
  <si>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</si>
  <si>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</si>
  <si>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</si>
  <si>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</si>
  <si>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</si>
  <si>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</si>
  <si>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</si>
  <si>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</si>
  <si>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</si>
  <si>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</si>
  <si>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</si>
  <si>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</si>
  <si>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</si>
  <si>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</si>
  <si>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</si>
  <si>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</si>
  <si>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</si>
  <si>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</si>
  <si>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</si>
  <si>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</si>
  <si>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</si>
  <si>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</si>
  <si>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</si>
  <si>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</si>
  <si>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</si>
  <si>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</si>
  <si>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</si>
  <si>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</si>
  <si>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</si>
  <si>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</si>
  <si>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</si>
  <si>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</si>
  <si>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</si>
  <si>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</si>
  <si>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</si>
  <si>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</si>
  <si>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</si>
  <si>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</si>
  <si>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</si>
  <si>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</si>
  <si>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</si>
  <si>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</si>
  <si>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</si>
  <si>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</si>
  <si>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</si>
  <si>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</si>
  <si>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</si>
  <si>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</si>
  <si>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</si>
  <si>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</si>
  <si>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</si>
  <si>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</si>
  <si>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</si>
  <si>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</si>
  <si>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</si>
  <si>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</si>
  <si>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</si>
  <si>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</si>
  <si>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</si>
  <si>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</si>
  <si>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</si>
  <si>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</si>
  <si>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</si>
  <si>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</si>
  <si>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</si>
  <si>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</si>
  <si>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</si>
  <si>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</si>
  <si>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</si>
  <si>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</si>
  <si>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</si>
  <si>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</si>
  <si>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</si>
  <si>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</si>
  <si>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</si>
  <si>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</si>
  <si>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</si>
  <si>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</si>
  <si>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</si>
  <si>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</si>
  <si>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</si>
  <si>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</si>
  <si>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</si>
  <si>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</si>
  <si>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</si>
  <si>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</si>
  <si>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</si>
  <si>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</si>
  <si>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</si>
  <si>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</si>
  <si>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</si>
  <si>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</si>
  <si>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</si>
  <si>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</si>
  <si>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</si>
  <si>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</si>
  <si>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</si>
  <si>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</si>
  <si>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</si>
  <si>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</si>
  <si>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</si>
  <si>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</si>
  <si>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</si>
  <si>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</si>
  <si>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</si>
  <si>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</si>
  <si>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</si>
  <si>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</si>
  <si>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</si>
  <si>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</si>
  <si>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</si>
  <si>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</si>
  <si>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</si>
  <si>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</si>
  <si>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</si>
  <si>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</si>
  <si>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</si>
  <si>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</si>
  <si>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</si>
  <si>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</si>
  <si>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</si>
  <si>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</si>
  <si>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</si>
  <si>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</si>
  <si>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</si>
  <si>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</si>
  <si>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</si>
  <si>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</si>
  <si>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</si>
  <si>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</si>
  <si>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</si>
  <si>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</si>
  <si>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</si>
  <si>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</si>
  <si>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</si>
  <si>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</si>
  <si>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</si>
  <si>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</si>
  <si>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</si>
  <si>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</si>
  <si>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</si>
  <si>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</si>
  <si>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</si>
  <si>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</si>
  <si>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</si>
  <si>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</si>
  <si>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</si>
  <si>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</si>
  <si>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</si>
  <si>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</si>
  <si>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</si>
  <si>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</si>
  <si>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</si>
  <si>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</si>
  <si>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</si>
  <si>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</si>
  <si>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</si>
  <si>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</si>
  <si>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</si>
  <si>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</si>
  <si>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</si>
  <si>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</si>
  <si>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</si>
  <si>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</si>
  <si>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</si>
  <si>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</si>
  <si>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</si>
  <si>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</si>
  <si>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</si>
  <si>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</si>
  <si>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</si>
  <si>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</si>
  <si>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</si>
  <si>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</si>
  <si>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</si>
  <si>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</si>
  <si>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</si>
  <si>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</si>
  <si>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</si>
  <si>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</si>
  <si>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</si>
  <si>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</si>
  <si>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</si>
  <si>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</si>
  <si>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</si>
  <si>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</si>
  <si>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</si>
  <si>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</si>
  <si>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</si>
  <si>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</si>
  <si>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</si>
  <si>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</si>
  <si>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</si>
  <si>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</si>
  <si>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</si>
  <si>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</si>
  <si>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</si>
  <si>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</si>
  <si>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</si>
  <si>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</si>
  <si>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</si>
  <si>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</si>
  <si>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</si>
  <si>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</si>
  <si>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</si>
  <si>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</si>
  <si>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</si>
  <si>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</si>
  <si>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</si>
  <si>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</si>
  <si>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</si>
  <si>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</si>
  <si>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</si>
  <si>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</si>
  <si>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</si>
  <si>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</si>
  <si>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</si>
  <si>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</si>
  <si>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</si>
  <si>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</si>
  <si>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</si>
  <si>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</si>
  <si>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</si>
  <si>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</si>
  <si>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</si>
  <si>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</si>
  <si>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</si>
  <si>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</si>
  <si>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</si>
  <si>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</si>
  <si>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</si>
  <si>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</si>
  <si>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</si>
  <si>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</si>
  <si>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</si>
  <si>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</si>
  <si>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</si>
  <si>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</si>
  <si>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</si>
  <si>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</si>
  <si>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</si>
  <si>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</si>
  <si>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</si>
  <si>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</si>
  <si>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</si>
  <si>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</si>
  <si>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</si>
  <si>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</si>
  <si>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</si>
  <si>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</si>
  <si>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</si>
  <si>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</si>
  <si>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</si>
  <si>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</si>
  <si>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</si>
  <si>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</si>
  <si>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</si>
  <si>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</si>
  <si>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</si>
  <si>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</si>
  <si>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</si>
  <si>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</si>
  <si>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</si>
  <si>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</si>
  <si>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</si>
  <si>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</si>
  <si>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</si>
  <si>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</si>
  <si>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</si>
  <si>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</si>
  <si>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</si>
  <si>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</si>
  <si>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</si>
  <si>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</si>
  <si>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</si>
  <si>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</si>
  <si>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</si>
  <si>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</si>
  <si>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</si>
  <si>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</si>
  <si>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</si>
  <si>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</si>
  <si>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</si>
  <si>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</si>
  <si>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</si>
  <si>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</si>
  <si>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</si>
  <si>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</si>
  <si>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</si>
  <si>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</si>
  <si>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</si>
  <si>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</si>
  <si>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</si>
  <si>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</si>
  <si>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</si>
  <si>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</si>
  <si>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</si>
  <si>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</si>
  <si>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</si>
  <si>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</si>
  <si>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</si>
  <si>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</si>
  <si>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</si>
  <si>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</si>
  <si>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</si>
  <si>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</si>
  <si>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</si>
  <si>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</si>
  <si>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</si>
  <si>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</si>
  <si>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</si>
  <si>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</si>
  <si>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</si>
  <si>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</si>
  <si>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</si>
  <si>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</si>
  <si>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</si>
  <si>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</si>
  <si>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</si>
  <si>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</si>
  <si>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</si>
  <si>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</si>
  <si>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</si>
  <si>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</si>
  <si>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</si>
  <si>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</si>
  <si>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</si>
  <si>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</si>
  <si>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</si>
  <si>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</si>
  <si>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</si>
  <si>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</si>
  <si>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</si>
  <si>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</si>
  <si>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</si>
  <si>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</si>
  <si>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</si>
  <si>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</si>
  <si>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</si>
  <si>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</si>
  <si>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</si>
  <si>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</si>
  <si>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</si>
  <si>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</si>
  <si>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</si>
  <si>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</si>
  <si>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</si>
  <si>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</si>
  <si>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</si>
  <si>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</si>
  <si>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</si>
  <si>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</si>
  <si>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</si>
  <si>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</si>
  <si>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</si>
  <si>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</si>
  <si>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</si>
  <si>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</si>
  <si>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</si>
  <si>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</si>
  <si>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</si>
  <si>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</si>
  <si>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</si>
  <si>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</si>
  <si>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</si>
  <si>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</si>
  <si>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</si>
  <si>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</si>
  <si>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</si>
  <si>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</si>
  <si>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</si>
  <si>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</si>
  <si>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</si>
  <si>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</si>
  <si>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</si>
  <si>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</si>
  <si>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</si>
  <si>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</si>
  <si>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</si>
  <si>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</si>
  <si>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</si>
  <si>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</si>
  <si>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</si>
  <si>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</si>
  <si>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</si>
  <si>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</si>
  <si>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</si>
  <si>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</si>
  <si>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</si>
  <si>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</si>
  <si>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</si>
  <si>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</si>
  <si>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</si>
  <si>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</si>
  <si>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</si>
  <si>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</si>
  <si>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</si>
  <si>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</si>
  <si>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</si>
  <si>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</si>
  <si>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</si>
  <si>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</si>
  <si>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</si>
  <si>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</si>
  <si>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</si>
  <si>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</si>
  <si>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</si>
  <si>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</si>
  <si>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</si>
  <si>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</si>
  <si>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</si>
  <si>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</si>
  <si>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</si>
  <si>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</si>
  <si>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</si>
  <si>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</si>
  <si>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</si>
  <si>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</si>
  <si>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</si>
  <si>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</si>
  <si>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</si>
  <si>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</si>
  <si>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</si>
  <si>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</si>
  <si>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</si>
  <si>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</si>
  <si>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</si>
  <si>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</si>
  <si>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</si>
  <si>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</si>
  <si>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</si>
  <si>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</si>
  <si>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</si>
  <si>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</si>
  <si>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</si>
  <si>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</si>
  <si>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</si>
  <si>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</si>
  <si>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</si>
  <si>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</si>
  <si>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</si>
  <si>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</si>
  <si>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</si>
  <si>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</si>
  <si>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</si>
  <si>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</si>
  <si>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</si>
  <si>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</si>
  <si>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</si>
  <si>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</si>
  <si>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</si>
  <si>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</si>
  <si>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</si>
  <si>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</si>
  <si>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</si>
  <si>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</si>
  <si>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</si>
  <si>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</si>
  <si>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</si>
  <si>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</si>
  <si>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</si>
  <si>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</si>
  <si>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</si>
  <si>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</si>
  <si>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</si>
  <si>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</si>
  <si>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</si>
  <si>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</si>
  <si>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</si>
  <si>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</si>
  <si>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</si>
  <si>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</si>
  <si>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</si>
  <si>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</si>
  <si>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</si>
  <si>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</si>
  <si>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</si>
  <si>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</si>
  <si>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</si>
  <si>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</si>
  <si>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</si>
  <si>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</si>
  <si>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</si>
  <si>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</si>
  <si>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</si>
  <si>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</si>
  <si>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</si>
  <si>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</si>
  <si>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</si>
  <si>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</si>
  <si>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</si>
  <si>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</si>
  <si>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</si>
  <si>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</si>
  <si>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</si>
  <si>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</si>
  <si>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</si>
  <si>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</si>
  <si>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</si>
  <si>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</si>
  <si>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</si>
  <si>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</si>
  <si>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</si>
  <si>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</si>
  <si>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</si>
  <si>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</si>
  <si>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</si>
  <si>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</si>
  <si>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</si>
  <si>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</si>
  <si>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</si>
  <si>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</si>
  <si>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</si>
  <si>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</si>
  <si>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</si>
  <si>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</si>
  <si>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</si>
  <si>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</si>
  <si>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</si>
  <si>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</si>
  <si>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</si>
  <si>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</si>
  <si>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</si>
  <si>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</si>
  <si>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</si>
  <si>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</si>
  <si>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</si>
  <si>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</si>
  <si>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</si>
  <si>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</si>
  <si>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</si>
  <si>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</si>
  <si>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</si>
  <si>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</si>
  <si>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</si>
  <si>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</si>
  <si>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</si>
  <si>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</si>
  <si>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</si>
  <si>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</si>
  <si>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</si>
  <si>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</si>
  <si>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</si>
  <si>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</si>
  <si>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</si>
  <si>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</si>
  <si>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</si>
  <si>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</si>
  <si>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</si>
  <si>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</si>
  <si>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</si>
  <si>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</si>
  <si>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</si>
  <si>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</si>
  <si>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</si>
  <si>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</si>
  <si>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</si>
  <si>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</si>
  <si>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</si>
  <si>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</si>
  <si>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</si>
  <si>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</si>
  <si>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</si>
  <si>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</si>
  <si>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</si>
  <si>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</si>
  <si>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</si>
  <si>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</si>
  <si>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</si>
  <si>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</si>
  <si>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</si>
  <si>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</si>
  <si>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</si>
  <si>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</si>
  <si>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</si>
  <si>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</si>
  <si>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</si>
  <si>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</si>
  <si>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</si>
  <si>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</si>
  <si>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</si>
  <si>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</si>
  <si>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</si>
  <si>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</si>
  <si>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</si>
  <si>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</si>
  <si>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</si>
  <si>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</si>
  <si>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</si>
  <si>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</si>
  <si>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</si>
  <si>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</si>
  <si>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</si>
  <si>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</si>
  <si>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</si>
  <si>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</si>
  <si>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</si>
  <si>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</si>
  <si>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</si>
  <si>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</si>
  <si>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</si>
  <si>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</si>
  <si>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</si>
  <si>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</si>
  <si>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</si>
  <si>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</si>
  <si>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</si>
  <si>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</si>
  <si>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</si>
  <si>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</si>
  <si>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</si>
  <si>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</si>
  <si>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</si>
  <si>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</si>
  <si>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</si>
  <si>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</si>
  <si>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</si>
  <si>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</si>
  <si>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</si>
  <si>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</si>
  <si>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</si>
  <si>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</si>
  <si>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</si>
  <si>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</si>
  <si>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</si>
  <si>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</si>
  <si>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</si>
  <si>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</si>
  <si>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</si>
  <si>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</si>
  <si>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</si>
  <si>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</si>
  <si>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</si>
  <si>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</si>
  <si>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</si>
  <si>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</si>
  <si>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</si>
  <si>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</si>
  <si>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</si>
  <si>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</si>
  <si>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</si>
  <si>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</si>
  <si>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</si>
  <si>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</si>
  <si>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</si>
  <si>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</si>
  <si>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</si>
  <si>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</si>
  <si>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</si>
  <si>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</si>
  <si>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</si>
  <si>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</si>
  <si>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</si>
  <si>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</si>
  <si>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</si>
  <si>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</si>
  <si>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</si>
  <si>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</si>
  <si>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</si>
  <si>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</si>
  <si>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</si>
  <si>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</si>
  <si>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</si>
  <si>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</si>
  <si>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</si>
  <si>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</si>
  <si>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</si>
  <si>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</si>
  <si>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</si>
  <si>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</si>
  <si>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</si>
  <si>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</si>
  <si>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</si>
  <si>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</si>
  <si>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</si>
  <si>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</si>
  <si>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</si>
  <si>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</si>
  <si>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</si>
  <si>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</si>
  <si>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</si>
  <si>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</si>
  <si>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</si>
  <si>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</si>
  <si>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</si>
  <si>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</si>
  <si>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</si>
  <si>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</si>
  <si>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</si>
  <si>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</si>
  <si>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</si>
  <si>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</si>
  <si>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</si>
  <si>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</si>
  <si>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</si>
  <si>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</si>
  <si>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</si>
  <si>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</si>
  <si>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</si>
  <si>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</si>
  <si>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</si>
  <si>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</si>
  <si>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</si>
  <si>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</si>
  <si>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</si>
  <si>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</si>
  <si>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</si>
  <si>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</si>
  <si>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</si>
  <si>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</si>
  <si>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</si>
  <si>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</si>
  <si>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</si>
  <si>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</si>
  <si>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</si>
  <si>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</si>
  <si>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</si>
  <si>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</si>
  <si>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</si>
  <si>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</si>
  <si>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</si>
  <si>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</si>
  <si>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</si>
  <si>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</si>
  <si>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</si>
  <si>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</si>
  <si>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</si>
  <si>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</si>
  <si>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</si>
  <si>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</si>
  <si>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</si>
  <si>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</si>
  <si>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</si>
  <si>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</si>
  <si>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</si>
  <si>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</si>
  <si>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</si>
  <si>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</si>
  <si>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</si>
  <si>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</si>
  <si>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</si>
  <si>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</si>
  <si>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</si>
  <si>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</si>
  <si>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</si>
  <si>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</si>
  <si>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</si>
  <si>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</si>
  <si>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</si>
  <si>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</si>
  <si>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</si>
  <si>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</si>
  <si>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</si>
  <si>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</si>
  <si>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</si>
  <si>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</si>
  <si>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</si>
  <si>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</si>
  <si>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</si>
  <si>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</si>
  <si>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</si>
  <si>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</si>
  <si>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</si>
  <si>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</si>
  <si>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</si>
  <si>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</si>
  <si>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</si>
  <si>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</si>
  <si>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</si>
  <si>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</si>
  <si>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</si>
  <si>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</si>
  <si>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</si>
  <si>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</si>
  <si>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</si>
  <si>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</si>
  <si>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</si>
  <si>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</si>
  <si>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</si>
  <si>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</si>
  <si>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</si>
  <si>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</si>
  <si>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</si>
  <si>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</si>
  <si>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</si>
  <si>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</si>
  <si>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</si>
  <si>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</si>
  <si>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</si>
  <si>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</si>
  <si>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</si>
  <si>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</si>
  <si>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</si>
  <si>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</si>
  <si>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</si>
  <si>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</si>
  <si>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</si>
  <si>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</si>
  <si>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</si>
  <si>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</si>
  <si>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</si>
  <si>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</si>
  <si>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</si>
  <si>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</si>
  <si>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</si>
  <si>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</si>
  <si>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</si>
  <si>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</si>
  <si>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</si>
  <si>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</si>
  <si>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</si>
  <si>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</si>
  <si>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</si>
  <si>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</si>
  <si>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</si>
  <si>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</si>
  <si>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</si>
  <si>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</si>
  <si>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</si>
  <si>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</si>
  <si>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</si>
  <si>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</si>
  <si>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</si>
  <si>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</si>
  <si>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</si>
  <si>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</si>
  <si>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</si>
  <si>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</si>
  <si>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</si>
  <si>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</si>
  <si>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</si>
  <si>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</si>
  <si>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</si>
  <si>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</si>
  <si>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</si>
  <si>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</si>
  <si>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</si>
  <si>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</si>
  <si>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</si>
  <si>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</si>
  <si>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</si>
  <si>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</si>
  <si>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</si>
  <si>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</si>
  <si>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</si>
  <si>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</si>
  <si>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</si>
  <si>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</si>
  <si>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</si>
  <si>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</si>
  <si>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</si>
  <si>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</si>
  <si>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</si>
  <si>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</si>
  <si>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</si>
  <si>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</si>
  <si>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</si>
  <si>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</si>
  <si>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</si>
  <si>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</si>
  <si>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</si>
  <si>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</si>
  <si>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</si>
  <si>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</si>
  <si>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</si>
  <si>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</si>
  <si>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</si>
  <si>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</si>
  <si>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</si>
  <si>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</si>
  <si>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</si>
  <si>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</si>
  <si>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</si>
  <si>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</si>
  <si>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</si>
  <si>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</si>
  <si>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</si>
  <si>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</si>
  <si>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</si>
  <si>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</si>
  <si>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</si>
  <si>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</si>
  <si>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</si>
  <si>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</si>
  <si>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</si>
  <si>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</si>
  <si>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</si>
  <si>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</si>
  <si>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</si>
  <si>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</si>
  <si>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</si>
  <si>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</si>
  <si>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</si>
  <si>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</si>
  <si>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</si>
  <si>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</si>
  <si>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</si>
  <si>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</si>
  <si>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</si>
  <si>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</si>
  <si>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</si>
  <si>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</si>
  <si>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</si>
  <si>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</si>
  <si>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</si>
  <si>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</si>
  <si>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</si>
  <si>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</si>
  <si>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</si>
  <si>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</si>
  <si>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</si>
  <si>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</si>
  <si>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</si>
  <si>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</si>
  <si>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</si>
  <si>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</si>
  <si>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</si>
  <si>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</si>
  <si>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</si>
  <si>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</si>
  <si>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</si>
  <si>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</si>
  <si>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</si>
  <si>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</si>
  <si>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</si>
  <si>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</si>
  <si>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</si>
  <si>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</si>
  <si>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</si>
  <si>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</si>
  <si>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</si>
  <si>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</si>
  <si>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</si>
  <si>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</si>
  <si>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</si>
  <si>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</si>
  <si>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</si>
  <si>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</si>
  <si>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</si>
  <si>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</si>
  <si>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</si>
  <si>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</si>
  <si>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</si>
  <si>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</si>
  <si>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</si>
  <si>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</si>
  <si>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</si>
  <si>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</si>
  <si>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</si>
  <si>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</si>
  <si>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</si>
  <si>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</si>
  <si>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</si>
  <si>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</si>
  <si>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</si>
  <si>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</si>
  <si>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</si>
  <si>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</si>
  <si>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</si>
  <si>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</si>
  <si>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</si>
  <si>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</si>
  <si>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</si>
  <si>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</si>
  <si>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</si>
  <si>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</si>
  <si>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</si>
  <si>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</si>
  <si>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</si>
  <si>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</si>
  <si>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</si>
  <si>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</si>
  <si>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</si>
  <si>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</si>
  <si>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</si>
  <si>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</si>
  <si>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</si>
  <si>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</si>
  <si>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</si>
  <si>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</si>
  <si>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</si>
  <si>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</si>
  <si>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</si>
  <si>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</si>
  <si>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</si>
  <si>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</si>
  <si>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</si>
  <si>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</si>
  <si>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</si>
  <si>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</si>
  <si>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</si>
  <si>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</si>
  <si>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</si>
  <si>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</si>
  <si>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</si>
  <si>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</si>
  <si>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</si>
  <si>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</si>
  <si>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</si>
  <si>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</si>
  <si>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</si>
  <si>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</si>
  <si>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</si>
  <si>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</si>
  <si>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</si>
  <si>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</si>
  <si>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</si>
  <si>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</si>
  <si>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</si>
  <si>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</si>
  <si>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</si>
  <si>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</si>
  <si>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</si>
  <si>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</si>
  <si>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</si>
  <si>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</si>
  <si>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</si>
  <si>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</si>
  <si>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</si>
  <si>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</si>
  <si>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</si>
  <si>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</si>
  <si>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</si>
  <si>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</si>
  <si>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</si>
  <si>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</si>
  <si>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</si>
  <si>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</si>
  <si>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</si>
  <si>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</si>
  <si>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</si>
  <si>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</si>
  <si>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</si>
  <si>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</si>
  <si>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</si>
  <si>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</si>
  <si>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</si>
  <si>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</si>
  <si>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</si>
  <si>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</si>
  <si>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</si>
  <si>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</si>
  <si>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</si>
  <si>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</si>
  <si>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</si>
  <si>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</si>
  <si>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</si>
  <si>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</si>
  <si>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</si>
  <si>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</si>
  <si>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</si>
  <si>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</si>
  <si>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</si>
  <si>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</si>
  <si>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</si>
  <si>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</si>
  <si>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</si>
  <si>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</si>
  <si>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</si>
  <si>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</si>
  <si>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</si>
  <si>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</si>
  <si>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</si>
  <si>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</si>
  <si>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</si>
  <si>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</si>
  <si>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</si>
  <si>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</si>
  <si>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</si>
  <si>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</si>
  <si>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</si>
  <si>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</si>
  <si>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</si>
  <si>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</si>
  <si>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</si>
  <si>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</si>
  <si>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</si>
  <si>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</si>
  <si>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</si>
  <si>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</si>
  <si>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</si>
  <si>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</si>
  <si>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</si>
  <si>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</si>
  <si>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</si>
  <si>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</si>
  <si>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</si>
  <si>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</si>
  <si>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</si>
  <si>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</si>
  <si>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</si>
  <si>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</si>
  <si>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</si>
  <si>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</si>
  <si>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</si>
  <si>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</si>
  <si>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</si>
  <si>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</si>
  <si>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</si>
  <si>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</si>
  <si>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</si>
  <si>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</si>
  <si>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</si>
  <si>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</si>
  <si>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</si>
  <si>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</si>
  <si>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</si>
  <si>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</si>
  <si>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</si>
  <si>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</si>
  <si>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</si>
  <si>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</si>
  <si>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</si>
  <si>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</si>
  <si>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</si>
  <si>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</si>
  <si>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</si>
  <si>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</si>
  <si>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</si>
  <si>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</si>
  <si>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</si>
  <si>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</si>
  <si>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</si>
  <si>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</si>
  <si>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</si>
  <si>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</si>
  <si>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</si>
  <si>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</si>
  <si>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</si>
  <si>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</si>
  <si>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</si>
  <si>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</si>
  <si>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</si>
  <si>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</si>
  <si>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</si>
  <si>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</si>
  <si>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</si>
  <si>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</si>
  <si>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</si>
  <si>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</si>
  <si>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</si>
  <si>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</si>
  <si>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</si>
  <si>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</si>
  <si>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</si>
  <si>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</si>
  <si>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</si>
  <si>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</si>
  <si>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</si>
  <si>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</si>
  <si>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</si>
  <si>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</si>
  <si>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</si>
  <si>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</si>
  <si>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</si>
  <si>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</si>
  <si>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</si>
  <si>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</si>
  <si>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</si>
  <si>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</si>
  <si>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</si>
  <si>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</si>
  <si>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</si>
  <si>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</si>
  <si>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</si>
  <si>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</si>
  <si>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</si>
  <si>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</si>
  <si>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</si>
  <si>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</si>
  <si>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</si>
  <si>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</si>
  <si>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</si>
  <si>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</si>
  <si>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</si>
  <si>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</si>
  <si>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</si>
  <si>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</si>
  <si>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</si>
  <si>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</si>
  <si>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</si>
  <si>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</si>
  <si>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</si>
  <si>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</si>
  <si>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</si>
  <si>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</si>
  <si>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</si>
  <si>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</si>
  <si>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</si>
  <si>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</si>
  <si>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</si>
  <si>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</si>
  <si>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</si>
  <si>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</si>
  <si>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</si>
  <si>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</si>
  <si>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</si>
  <si>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</si>
  <si>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</si>
  <si>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</si>
  <si>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</si>
  <si>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</si>
  <si>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</si>
  <si>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</si>
  <si>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</si>
  <si>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</si>
  <si>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</si>
  <si>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</si>
  <si>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</si>
  <si>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</si>
  <si>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</si>
  <si>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</si>
  <si>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</si>
  <si>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</si>
  <si>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</si>
  <si>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</si>
  <si>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</si>
  <si>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</si>
  <si>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</si>
  <si>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</si>
  <si>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</si>
  <si>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</si>
  <si>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</si>
  <si>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</si>
  <si>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</si>
  <si>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</si>
  <si>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</si>
  <si>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</si>
  <si>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</si>
  <si>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</si>
  <si>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</si>
  <si>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</si>
  <si>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</si>
  <si>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</si>
  <si>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</si>
  <si>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</si>
  <si>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</si>
  <si>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</si>
  <si>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</si>
  <si>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</si>
  <si>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</si>
  <si>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</si>
  <si>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</si>
  <si>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</si>
  <si>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</si>
  <si>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</si>
  <si>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</si>
  <si>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</si>
  <si>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</si>
  <si>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</si>
  <si>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</si>
  <si>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</si>
  <si>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</si>
  <si>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</si>
  <si>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</si>
  <si>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</si>
  <si>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</si>
  <si>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</si>
  <si>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</si>
  <si>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</si>
  <si>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</si>
  <si>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</si>
  <si>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</si>
  <si>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</si>
  <si>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</si>
  <si>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</si>
  <si>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</si>
  <si>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</si>
  <si>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</si>
  <si>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</si>
  <si>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</si>
  <si>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</si>
  <si>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</si>
  <si>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</si>
  <si>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</si>
  <si>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</si>
  <si>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</si>
  <si>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</si>
  <si>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</si>
  <si>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</si>
  <si>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</si>
  <si>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</si>
  <si>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</si>
  <si>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</si>
  <si>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</si>
  <si>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</si>
  <si>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</si>
  <si>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</si>
  <si>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</si>
  <si>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</si>
  <si>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</si>
  <si>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</si>
  <si>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</si>
  <si>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</si>
  <si>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</si>
  <si>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</si>
  <si>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</si>
  <si>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</si>
  <si>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</si>
  <si>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</si>
  <si>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</si>
  <si>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</si>
  <si>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</si>
  <si>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</si>
  <si>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</si>
  <si>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</si>
  <si>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</si>
  <si>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</si>
  <si>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</si>
  <si>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</si>
  <si>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</si>
  <si>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</si>
  <si>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</si>
  <si>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</si>
  <si>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</si>
  <si>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</si>
  <si>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</si>
  <si>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</si>
  <si>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</si>
  <si>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</si>
  <si>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</si>
  <si>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</si>
  <si>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</si>
  <si>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</si>
  <si>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</si>
  <si>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</si>
  <si>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</si>
  <si>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</si>
  <si>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</si>
  <si>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</si>
  <si>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</si>
  <si>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</si>
  <si>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</si>
  <si>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</si>
  <si>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</si>
  <si>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</si>
  <si>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</si>
  <si>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</si>
  <si>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</si>
  <si>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</si>
  <si>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</si>
  <si>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</si>
  <si>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</si>
  <si>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</si>
  <si>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</si>
  <si>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</si>
  <si>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</si>
  <si>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</si>
  <si>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</si>
  <si>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</si>
  <si>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</si>
  <si>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</si>
  <si>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</si>
  <si>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</si>
  <si>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</si>
  <si>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</si>
  <si>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</si>
  <si>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</si>
  <si>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</si>
  <si>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</si>
  <si>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</si>
  <si>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</si>
  <si>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</si>
  <si>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</si>
  <si>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</si>
  <si>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</si>
  <si>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</si>
  <si>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</si>
  <si>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</si>
  <si>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</si>
  <si>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</si>
  <si>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</si>
  <si>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</si>
  <si>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</si>
  <si>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</si>
  <si>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</si>
  <si>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</si>
  <si>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</si>
  <si>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</si>
  <si>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</si>
  <si>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</si>
  <si>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</si>
  <si>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</si>
  <si>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</si>
  <si>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</si>
  <si>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</si>
  <si>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</si>
  <si>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</si>
  <si>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</si>
  <si>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</si>
  <si>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</si>
  <si>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</si>
  <si>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</si>
  <si>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</si>
  <si>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</si>
  <si>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</si>
  <si>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</si>
  <si>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</si>
  <si>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</si>
  <si>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</si>
  <si>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</si>
  <si>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</si>
  <si>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</si>
  <si>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</si>
  <si>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</si>
  <si>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</si>
  <si>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</si>
  <si>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</si>
  <si>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</si>
  <si>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</si>
  <si>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</si>
  <si>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</si>
  <si>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</si>
  <si>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</si>
  <si>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</si>
  <si>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</si>
  <si>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</si>
  <si>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</si>
  <si>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</si>
  <si>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</si>
  <si>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</si>
  <si>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</si>
  <si>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</si>
  <si>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</si>
  <si>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</si>
  <si>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</si>
  <si>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</si>
  <si>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</si>
  <si>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</si>
  <si>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</si>
  <si>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</si>
  <si>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</si>
  <si>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</si>
  <si>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</si>
  <si>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</si>
  <si>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</si>
  <si>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</si>
  <si>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</si>
  <si>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</si>
  <si>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</si>
  <si>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</si>
  <si>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</si>
  <si>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</si>
  <si>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</si>
  <si>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</si>
  <si>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</si>
  <si>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</si>
  <si>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</si>
  <si>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</si>
  <si>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</si>
  <si>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</si>
  <si>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</si>
  <si>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</si>
  <si>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</si>
  <si>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</si>
  <si>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</si>
  <si>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</si>
  <si>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</si>
  <si>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</si>
  <si>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</si>
  <si>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</si>
  <si>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</si>
  <si>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</si>
  <si>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</si>
  <si>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</si>
  <si>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</si>
  <si>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</si>
  <si>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</si>
  <si>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</si>
  <si>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</si>
  <si>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</si>
  <si>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</si>
  <si>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</si>
  <si>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</si>
  <si>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</si>
  <si>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</si>
  <si>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</si>
  <si>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</si>
  <si>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</si>
  <si>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</si>
  <si>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</si>
  <si>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</si>
  <si>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</si>
  <si>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</si>
  <si>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</si>
  <si>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</si>
  <si>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</si>
  <si>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</si>
  <si>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</si>
  <si>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</si>
  <si>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</si>
  <si>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</si>
  <si>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</si>
  <si>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</si>
  <si>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</si>
  <si>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</si>
  <si>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</si>
  <si>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</si>
  <si>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</si>
  <si>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</si>
  <si>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</si>
  <si>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</si>
  <si>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</si>
  <si>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</si>
  <si>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</si>
  <si>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</si>
  <si>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</si>
  <si>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</si>
  <si>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</si>
  <si>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</si>
  <si>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</si>
  <si>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</si>
  <si>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</si>
  <si>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</si>
  <si>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</si>
  <si>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</si>
  <si>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</si>
  <si>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</si>
  <si>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</si>
  <si>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</si>
  <si>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</si>
  <si>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</si>
  <si>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</si>
  <si>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</si>
  <si>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</si>
  <si>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</si>
  <si>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</si>
  <si>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</si>
  <si>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</si>
  <si>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</si>
  <si>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</si>
  <si>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</si>
  <si>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</si>
  <si>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</si>
  <si>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</si>
  <si>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</si>
  <si>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</si>
  <si>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</si>
  <si>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</si>
  <si>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</si>
  <si>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</si>
  <si>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</si>
  <si>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</si>
  <si>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</si>
  <si>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</si>
  <si>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</si>
  <si>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</si>
  <si>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</si>
  <si>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</si>
  <si>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</si>
  <si>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</si>
  <si>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</si>
  <si>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</si>
  <si>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</si>
  <si>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</si>
  <si>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</si>
  <si>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</si>
  <si>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</si>
  <si>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</si>
  <si>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</si>
  <si>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</si>
  <si>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</si>
  <si>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</si>
  <si>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</si>
  <si>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</si>
  <si>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</si>
  <si>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</si>
  <si>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</si>
  <si>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</si>
  <si>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</si>
  <si>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</si>
  <si>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</si>
  <si>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</si>
  <si>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</si>
  <si>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</si>
  <si>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</si>
  <si>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</si>
  <si>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</si>
  <si>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</si>
  <si>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</si>
  <si>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</si>
  <si>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</si>
  <si>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</si>
  <si>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</si>
  <si>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</si>
  <si>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</si>
  <si>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</si>
  <si>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</si>
  <si>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</si>
  <si>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</si>
  <si>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</si>
  <si>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</si>
  <si>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</si>
  <si>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</si>
  <si>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</si>
  <si>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</si>
  <si>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</si>
  <si>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</si>
  <si>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</si>
  <si>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</si>
  <si>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</si>
  <si>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</si>
  <si>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</si>
  <si>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</si>
  <si>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</si>
  <si>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</si>
  <si>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</si>
  <si>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</si>
  <si>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</si>
  <si>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</si>
  <si>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</si>
  <si>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</si>
  <si>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</si>
  <si>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</si>
  <si>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</si>
  <si>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</si>
  <si>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</si>
  <si>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</si>
  <si>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</si>
  <si>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</si>
  <si>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</si>
  <si>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</si>
  <si>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</si>
  <si>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</si>
  <si>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</si>
  <si>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</si>
  <si>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</si>
  <si>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</si>
  <si>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</si>
  <si>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</si>
  <si>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</si>
  <si>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</si>
  <si>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</si>
  <si>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</si>
  <si>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</si>
  <si>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</si>
  <si>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</si>
  <si>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</si>
  <si>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</si>
  <si>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</si>
  <si>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</si>
  <si>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</si>
  <si>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</si>
  <si>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</si>
  <si>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</si>
  <si>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</si>
  <si>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</si>
  <si>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</si>
  <si>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</si>
  <si>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</si>
  <si>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</si>
  <si>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</si>
  <si>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</si>
  <si>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</si>
  <si>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</si>
  <si>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</si>
  <si>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</si>
  <si>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</si>
  <si>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</si>
  <si>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</si>
  <si>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</si>
  <si>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</si>
  <si>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</si>
  <si>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</si>
  <si>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</si>
  <si>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</si>
  <si>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</si>
  <si>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</si>
  <si>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</si>
  <si>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</si>
  <si>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</si>
  <si>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</si>
  <si>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</si>
  <si>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</si>
  <si>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</si>
  <si>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</si>
  <si>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</si>
  <si>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</si>
  <si>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</si>
  <si>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</si>
  <si>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</si>
  <si>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</si>
  <si>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</si>
  <si>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</si>
  <si>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</si>
  <si>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</si>
  <si>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</si>
  <si>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</si>
  <si>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</si>
  <si>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</si>
  <si>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</si>
  <si>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</si>
  <si>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</si>
  <si>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</si>
  <si>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</si>
  <si>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</si>
  <si>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</si>
  <si>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</si>
  <si>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</si>
  <si>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</si>
  <si>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</si>
  <si>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</si>
  <si>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</si>
  <si>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</si>
  <si>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</si>
  <si>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</si>
  <si>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</si>
  <si>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</si>
  <si>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</si>
  <si>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</si>
  <si>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</si>
  <si>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</si>
  <si>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</si>
  <si>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</si>
  <si>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</si>
  <si>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</si>
  <si>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</si>
  <si>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</si>
  <si>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</si>
  <si>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</si>
  <si>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</si>
  <si>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</si>
  <si>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</si>
  <si>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</si>
  <si>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</si>
  <si>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</si>
  <si>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</si>
  <si>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</si>
  <si>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</si>
  <si>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</si>
  <si>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</si>
  <si>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</si>
  <si>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</si>
  <si>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</si>
  <si>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</si>
  <si>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</si>
  <si>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</si>
  <si>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</si>
  <si>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</si>
  <si>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</si>
  <si>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</si>
  <si>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</si>
  <si>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</si>
  <si>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</si>
  <si>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</si>
  <si>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</si>
  <si>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</si>
  <si>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</si>
  <si>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</si>
  <si>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</si>
  <si>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</si>
  <si>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</si>
  <si>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</si>
  <si>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</si>
  <si>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</si>
  <si>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</si>
  <si>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</si>
  <si>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</si>
  <si>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</si>
  <si>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</si>
  <si>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</si>
  <si>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</si>
  <si>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</si>
  <si>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</si>
  <si>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</si>
  <si>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</si>
  <si>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</si>
  <si>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</si>
  <si>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</si>
  <si>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</si>
  <si>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</si>
  <si>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</si>
  <si>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</si>
  <si>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</si>
  <si>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</si>
  <si>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</si>
  <si>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</si>
  <si>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</si>
  <si>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</si>
  <si>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</si>
  <si>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</si>
  <si>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</si>
  <si>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</si>
  <si>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</si>
  <si>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</si>
  <si>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</si>
  <si>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</si>
  <si>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</si>
  <si>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</si>
  <si>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</si>
  <si>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</si>
  <si>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</si>
  <si>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</si>
  <si>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</si>
  <si>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</si>
  <si>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</si>
  <si>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</si>
  <si>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</si>
  <si>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</si>
  <si>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</si>
  <si>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</si>
  <si>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</si>
  <si>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</si>
  <si>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</si>
  <si>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</si>
  <si>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</si>
  <si>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</si>
  <si>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</si>
  <si>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</si>
  <si>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</si>
  <si>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</si>
  <si>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</si>
  <si>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</si>
  <si>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</si>
  <si>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</si>
  <si>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</si>
  <si>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</si>
  <si>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</si>
  <si>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</si>
  <si>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</si>
  <si>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</si>
  <si>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</si>
  <si>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</si>
  <si>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</si>
  <si>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</si>
  <si>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</si>
  <si>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</si>
  <si>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</si>
  <si>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</si>
  <si>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</si>
  <si>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</si>
  <si>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</si>
  <si>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</si>
  <si>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</si>
  <si>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</si>
  <si>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</si>
  <si>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</si>
  <si>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</si>
  <si>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</si>
  <si>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</si>
  <si>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</si>
  <si>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</si>
  <si>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</si>
  <si>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</si>
  <si>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</si>
  <si>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</si>
  <si>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</si>
  <si>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</si>
  <si>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</si>
  <si>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</si>
  <si>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</si>
  <si>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</si>
  <si>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</si>
  <si>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</si>
  <si>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</si>
  <si>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</si>
  <si>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</si>
  <si>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</si>
  <si>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</si>
  <si>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</si>
  <si>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</si>
  <si>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</si>
  <si>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</si>
  <si>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</si>
  <si>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</si>
  <si>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</si>
  <si>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</si>
  <si>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</si>
  <si>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</si>
  <si>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</si>
  <si>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</si>
  <si>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</si>
  <si>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</si>
  <si>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</si>
  <si>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</si>
  <si>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</si>
  <si>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</si>
  <si>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</si>
  <si>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</si>
  <si>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</si>
  <si>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</si>
  <si>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</si>
  <si>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</si>
  <si>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</si>
  <si>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</si>
  <si>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</si>
  <si>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</si>
  <si>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</si>
  <si>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</si>
  <si>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</si>
  <si>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</si>
  <si>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</si>
  <si>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</si>
  <si>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</si>
  <si>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</si>
  <si>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</si>
  <si>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</si>
  <si>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</si>
  <si>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</si>
  <si>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</si>
  <si>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</si>
  <si>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</si>
  <si>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</si>
  <si>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</si>
  <si>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</si>
  <si>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</si>
  <si>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</si>
  <si>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</si>
  <si>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</si>
  <si>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</si>
  <si>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</si>
  <si>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</si>
  <si>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</si>
  <si>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</si>
  <si>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</si>
  <si>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</si>
  <si>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</si>
  <si>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</si>
  <si>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</si>
  <si>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</si>
  <si>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</si>
  <si>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</si>
  <si>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</si>
  <si>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</si>
  <si>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</si>
  <si>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</si>
  <si>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</si>
  <si>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</si>
  <si>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</si>
  <si>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</si>
  <si>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</si>
  <si>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</si>
  <si>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</si>
  <si>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</si>
  <si>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</si>
  <si>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</si>
  <si>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</si>
  <si>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</si>
  <si>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</si>
  <si>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</si>
  <si>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</si>
  <si>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</si>
  <si>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</si>
  <si>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</si>
  <si>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</si>
  <si>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</si>
  <si>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</si>
  <si>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</si>
  <si>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</si>
  <si>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</si>
  <si>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</si>
  <si>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</si>
  <si>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</si>
  <si>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</si>
  <si>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</si>
  <si>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</si>
  <si>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</si>
  <si>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</si>
  <si>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</si>
  <si>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</si>
  <si>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</si>
  <si>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</si>
  <si>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</si>
  <si>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</si>
  <si>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</si>
  <si>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</si>
  <si>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</si>
  <si>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</si>
  <si>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</si>
  <si>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</si>
  <si>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</si>
  <si>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</si>
  <si>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</si>
  <si>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</si>
  <si>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</si>
  <si>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</si>
  <si>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</si>
  <si>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</si>
  <si>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</si>
  <si>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</si>
  <si>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</si>
  <si>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</si>
  <si>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</si>
  <si>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</si>
  <si>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</si>
  <si>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</si>
  <si>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</si>
  <si>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</si>
  <si>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</si>
  <si>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</si>
  <si>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</si>
  <si>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</si>
  <si>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</si>
  <si>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</si>
  <si>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</si>
  <si>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</si>
  <si>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</si>
  <si>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</si>
  <si>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</si>
  <si>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</si>
  <si>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</si>
  <si>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</si>
  <si>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</si>
  <si>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</si>
  <si>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</si>
  <si>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</si>
  <si>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</si>
  <si>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</si>
  <si>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</si>
  <si>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</si>
  <si>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</si>
  <si>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</si>
  <si>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</si>
  <si>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</si>
  <si>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</si>
  <si>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</si>
  <si>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</si>
  <si>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</si>
  <si>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</si>
  <si>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</si>
  <si>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</si>
  <si>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</si>
  <si>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</si>
  <si>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</si>
  <si>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</si>
  <si>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</si>
  <si>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</si>
  <si>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</si>
  <si>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</si>
  <si>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</si>
  <si>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</si>
  <si>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</si>
  <si>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</si>
  <si>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</si>
  <si>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</si>
  <si>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</si>
  <si>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</si>
  <si>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</si>
  <si>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</si>
  <si>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</si>
  <si>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</si>
  <si>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</si>
  <si>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</si>
  <si>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</si>
  <si>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</si>
  <si>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</si>
  <si>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</si>
  <si>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</si>
  <si>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</si>
  <si>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</si>
  <si>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</si>
  <si>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</si>
  <si>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</si>
  <si>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</si>
  <si>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</si>
  <si>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</si>
  <si>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</si>
  <si>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</si>
  <si>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</si>
  <si>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</si>
  <si>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</si>
  <si>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</si>
  <si>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</si>
  <si>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</si>
  <si>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</si>
  <si>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</si>
  <si>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</si>
  <si>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</si>
  <si>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</si>
  <si>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</si>
  <si>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</si>
  <si>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</si>
  <si>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</si>
  <si>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</si>
  <si>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</si>
  <si>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</si>
  <si>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</si>
  <si>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</si>
  <si>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</si>
  <si>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</si>
  <si>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</si>
  <si>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</si>
  <si>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</si>
  <si>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</si>
  <si>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</si>
  <si>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</si>
  <si>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</si>
  <si>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</si>
  <si>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</si>
  <si>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</si>
  <si>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</si>
  <si>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</si>
  <si>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</si>
  <si>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</si>
  <si>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</si>
  <si>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</si>
  <si>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</si>
  <si>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</si>
  <si>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</si>
  <si>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</si>
  <si>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</si>
  <si>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</si>
  <si>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</si>
  <si>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</si>
  <si>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</si>
  <si>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</si>
  <si>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</si>
  <si>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</si>
  <si>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</si>
  <si>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</si>
  <si>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</si>
  <si>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</si>
  <si>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</si>
  <si>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</si>
  <si>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</si>
  <si>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</si>
  <si>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</si>
  <si>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</si>
  <si>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</si>
  <si>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</si>
  <si>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</si>
  <si>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</si>
  <si>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</si>
  <si>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</si>
  <si>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</si>
  <si>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</si>
  <si>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</si>
  <si>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</si>
  <si>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</si>
  <si>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</si>
  <si>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</si>
  <si>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</si>
  <si>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</si>
  <si>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</si>
  <si>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</si>
  <si>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</si>
  <si>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</si>
  <si>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</si>
  <si>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</si>
  <si>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</si>
  <si>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</si>
  <si>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</si>
  <si>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</si>
  <si>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</si>
  <si>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</si>
  <si>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</si>
  <si>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</si>
  <si>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</si>
  <si>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</si>
  <si>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</si>
  <si>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</si>
  <si>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</si>
  <si>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</si>
  <si>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</si>
  <si>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</si>
  <si>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</si>
  <si>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</si>
  <si>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</si>
  <si>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</si>
  <si>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</si>
  <si>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</si>
  <si>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</si>
  <si>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</si>
  <si>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</si>
  <si>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</si>
  <si>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</si>
  <si>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</si>
  <si>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</si>
  <si>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</si>
  <si>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</si>
  <si>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</si>
  <si>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</si>
  <si>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</si>
  <si>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</si>
  <si>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</si>
  <si>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</si>
  <si>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</si>
  <si>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</si>
  <si>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</si>
  <si>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</si>
  <si>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</si>
  <si>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</si>
  <si>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</si>
  <si>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</si>
  <si>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</si>
  <si>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</si>
  <si>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</si>
  <si>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</si>
  <si>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</si>
  <si>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</si>
  <si>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</si>
  <si>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</si>
  <si>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</si>
  <si>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</si>
  <si>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</si>
  <si>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</si>
  <si>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</si>
  <si>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</si>
  <si>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</si>
  <si>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</si>
  <si>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</si>
  <si>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</si>
  <si>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</si>
  <si>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</si>
  <si>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</si>
  <si>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</si>
  <si>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</si>
  <si>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</si>
  <si>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</si>
  <si>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</si>
  <si>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</si>
  <si>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</si>
  <si>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</si>
  <si>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</si>
  <si>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</si>
  <si>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</si>
  <si>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</si>
  <si>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</si>
  <si>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</si>
  <si>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</si>
  <si>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</si>
  <si>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</si>
  <si>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</si>
  <si>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</si>
  <si>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</si>
  <si>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</si>
  <si>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</si>
  <si>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</si>
  <si>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</si>
  <si>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</si>
  <si>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</si>
  <si>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</si>
  <si>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</si>
  <si>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</si>
  <si>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</si>
  <si>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</si>
  <si>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</si>
  <si>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</si>
  <si>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</si>
  <si>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</si>
  <si>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</si>
  <si>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</si>
  <si>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</si>
  <si>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</si>
  <si>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</si>
  <si>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</si>
  <si>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</si>
  <si>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</si>
  <si>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</si>
  <si>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</si>
  <si>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</si>
  <si>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</si>
  <si>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</si>
  <si>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</si>
  <si>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</si>
  <si>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</si>
  <si>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</si>
  <si>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</si>
  <si>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</si>
  <si>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</si>
  <si>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</si>
  <si>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</si>
  <si>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</si>
  <si>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</si>
  <si>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</si>
  <si>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</si>
  <si>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</si>
  <si>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</si>
  <si>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</si>
  <si>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</si>
  <si>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</si>
  <si>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</si>
  <si>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</si>
  <si>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</si>
  <si>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</si>
  <si>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</si>
  <si>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</si>
  <si>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</si>
  <si>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</si>
  <si>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</si>
  <si>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</si>
  <si>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</si>
  <si>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</si>
  <si>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</si>
  <si>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</si>
  <si>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</si>
  <si>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</si>
  <si>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</si>
  <si>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</si>
  <si>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</si>
  <si>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</si>
  <si>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</si>
  <si>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</si>
  <si>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</si>
  <si>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</si>
  <si>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</si>
  <si>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</si>
  <si>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</si>
  <si>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</si>
  <si>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</si>
  <si>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</si>
  <si>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</si>
  <si>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</si>
  <si>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</si>
  <si>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</si>
  <si>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</si>
  <si>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</si>
  <si>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</si>
  <si>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</si>
  <si>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</si>
  <si>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</si>
  <si>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</si>
  <si>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</si>
  <si>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</si>
  <si>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</si>
  <si>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</si>
  <si>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</si>
  <si>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</si>
  <si>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</si>
  <si>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</si>
  <si>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</si>
  <si>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</si>
  <si>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</si>
  <si>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</si>
  <si>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</si>
  <si>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</si>
  <si>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</si>
  <si>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</si>
  <si>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</si>
  <si>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</si>
  <si>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</si>
  <si>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</si>
  <si>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</si>
  <si>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</si>
  <si>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</si>
  <si>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</si>
  <si>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</si>
  <si>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</si>
  <si>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</si>
  <si>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</si>
  <si>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</si>
  <si>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</si>
  <si>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</si>
  <si>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</si>
  <si>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</si>
  <si>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</si>
  <si>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</si>
  <si>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</si>
  <si>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</si>
  <si>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</si>
  <si>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</si>
  <si>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</si>
  <si>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</si>
  <si>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</si>
  <si>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</si>
  <si>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</si>
  <si>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</si>
  <si>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</si>
  <si>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</si>
  <si>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</si>
  <si>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</si>
  <si>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</si>
  <si>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</si>
  <si>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</si>
  <si>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</si>
  <si>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</si>
  <si>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</si>
  <si>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</si>
  <si>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</si>
  <si>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</si>
  <si>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</si>
  <si>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</si>
  <si>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</si>
  <si>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</si>
  <si>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</si>
  <si>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</si>
  <si>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</si>
  <si>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</si>
  <si>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</si>
  <si>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</si>
  <si>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</si>
  <si>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</si>
  <si>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</si>
  <si>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</si>
  <si>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</si>
  <si>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</si>
  <si>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</si>
  <si>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</si>
  <si>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</si>
  <si>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</si>
  <si>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</si>
  <si>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</si>
  <si>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</si>
  <si>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</si>
  <si>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</si>
  <si>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</si>
  <si>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</si>
  <si>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</si>
  <si>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</si>
  <si>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</si>
  <si>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</si>
  <si>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</si>
  <si>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</si>
  <si>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</si>
  <si>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</si>
  <si>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</si>
  <si>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</si>
  <si>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</si>
  <si>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</si>
  <si>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</si>
  <si>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</si>
  <si>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</si>
  <si>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</si>
  <si>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</si>
  <si>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</si>
  <si>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</si>
  <si>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</si>
  <si>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</si>
  <si>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</si>
  <si>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</si>
  <si>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</si>
  <si>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</si>
  <si>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</si>
  <si>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</si>
  <si>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</si>
  <si>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</si>
  <si>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</si>
  <si>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</si>
  <si>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</si>
  <si>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</si>
  <si>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</si>
  <si>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</si>
  <si>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</si>
  <si>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</si>
  <si>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</si>
  <si>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</si>
  <si>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</si>
  <si>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</si>
  <si>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</si>
  <si>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</si>
  <si>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</si>
  <si>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</si>
  <si>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</si>
  <si>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</si>
  <si>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</si>
  <si>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</si>
  <si>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</si>
  <si>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</si>
  <si>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</si>
  <si>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</si>
  <si>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</si>
  <si>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</si>
  <si>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</si>
  <si>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</si>
  <si>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</si>
  <si>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</si>
  <si>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</si>
  <si>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</si>
  <si>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</si>
  <si>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</si>
  <si>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</si>
  <si>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</si>
  <si>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</si>
  <si>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</si>
  <si>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</si>
  <si>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</si>
  <si>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</si>
  <si>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</si>
  <si>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</si>
  <si>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</si>
  <si>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</si>
  <si>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</si>
  <si>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</si>
  <si>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</si>
  <si>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</si>
  <si>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</si>
  <si>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</si>
  <si>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</si>
  <si>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</si>
  <si>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</si>
  <si>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</si>
  <si>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</si>
  <si>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</si>
  <si>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</si>
  <si>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</si>
  <si>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</si>
  <si>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</si>
  <si>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</si>
  <si>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</si>
  <si>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</si>
  <si>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</si>
  <si>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</si>
  <si>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</si>
  <si>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</si>
  <si>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</si>
  <si>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</si>
  <si>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</si>
  <si>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</si>
  <si>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</si>
  <si>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</si>
  <si>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</si>
  <si>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</si>
  <si>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</si>
  <si>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</si>
  <si>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</si>
  <si>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</si>
  <si>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</si>
  <si>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</si>
  <si>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</si>
  <si>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</si>
  <si>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</si>
  <si>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</si>
  <si>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</si>
  <si>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</si>
  <si>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</si>
  <si>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</si>
  <si>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</si>
  <si>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</si>
  <si>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</si>
  <si>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</si>
  <si>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</si>
  <si>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</si>
  <si>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</si>
  <si>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</si>
  <si>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</si>
  <si>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</si>
  <si>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</si>
  <si>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</si>
  <si>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</si>
  <si>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</si>
  <si>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</si>
  <si>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</si>
  <si>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</si>
  <si>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</si>
  <si>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</si>
  <si>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</si>
  <si>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</si>
  <si>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</si>
  <si>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</si>
  <si>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</si>
  <si>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</si>
  <si>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</si>
  <si>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</si>
  <si>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</si>
  <si>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</si>
  <si>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</si>
  <si>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</si>
  <si>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</si>
  <si>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</si>
  <si>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</si>
  <si>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</si>
  <si>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</si>
  <si>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</si>
  <si>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</si>
  <si>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</si>
  <si>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</si>
  <si>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</si>
  <si>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</si>
  <si>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</si>
  <si>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</si>
  <si>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</si>
  <si>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</si>
  <si>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</si>
  <si>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</si>
  <si>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</si>
  <si>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</si>
  <si>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</si>
  <si>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</si>
  <si>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</si>
  <si>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</si>
  <si>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</si>
  <si>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</si>
  <si>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</si>
  <si>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</si>
  <si>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</si>
  <si>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</si>
  <si>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</si>
  <si>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</si>
  <si>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</si>
  <si>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</si>
  <si>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</si>
  <si>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</si>
  <si>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</si>
  <si>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</si>
  <si>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</si>
  <si>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</si>
  <si>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</si>
  <si>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</si>
  <si>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</si>
  <si>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</si>
  <si>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</si>
  <si>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</si>
  <si>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</si>
  <si>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</si>
  <si>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</si>
  <si>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</si>
  <si>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</si>
  <si>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</si>
  <si>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</si>
  <si>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</si>
  <si>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</si>
  <si>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</si>
  <si>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</si>
  <si>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</si>
  <si>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</si>
  <si>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</si>
  <si>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</si>
  <si>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</si>
  <si>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</si>
  <si>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</si>
  <si>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</si>
  <si>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</si>
  <si>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</si>
  <si>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</si>
  <si>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</si>
  <si>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</si>
  <si>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</si>
  <si>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</si>
  <si>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</si>
  <si>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</si>
  <si>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</si>
  <si>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</si>
  <si>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</si>
  <si>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</si>
  <si>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</si>
  <si>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</si>
  <si>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</si>
  <si>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</si>
  <si>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</si>
  <si>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</si>
  <si>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</si>
  <si>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</si>
  <si>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</si>
  <si>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</si>
  <si>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</si>
  <si>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</si>
  <si>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</si>
  <si>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</si>
  <si>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</si>
  <si>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</si>
  <si>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</si>
  <si>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</si>
  <si>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</si>
  <si>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</si>
  <si>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</si>
  <si>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</si>
  <si>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</si>
  <si>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</si>
  <si>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</si>
  <si>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</si>
  <si>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</si>
  <si>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</si>
  <si>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</si>
  <si>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</si>
  <si>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</si>
  <si>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</si>
  <si>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</si>
  <si>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</si>
  <si>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</si>
  <si>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</si>
  <si>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</si>
  <si>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</si>
  <si>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</si>
  <si>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</si>
  <si>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</si>
  <si>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</si>
  <si>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</si>
  <si>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</si>
  <si>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</si>
  <si>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</si>
  <si>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</si>
  <si>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</si>
  <si>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</si>
  <si>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</si>
  <si>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</si>
  <si>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</si>
  <si>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</si>
  <si>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</si>
  <si>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</si>
  <si>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</si>
  <si>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</si>
  <si>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</si>
  <si>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</si>
  <si>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</si>
  <si>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</si>
  <si>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</si>
  <si>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</si>
  <si>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</si>
  <si>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</si>
  <si>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</si>
  <si>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</si>
  <si>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</si>
  <si>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</si>
  <si>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</si>
  <si>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</si>
  <si>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</si>
  <si>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</si>
  <si>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</si>
  <si>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</si>
  <si>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</si>
  <si>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</si>
  <si>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</si>
  <si>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</si>
  <si>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</si>
  <si>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</si>
  <si>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</si>
  <si>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</si>
  <si>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</si>
  <si>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</si>
  <si>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</si>
  <si>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</si>
  <si>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</si>
  <si>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</si>
  <si>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</si>
  <si>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</si>
  <si>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</si>
  <si>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</si>
  <si>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</si>
  <si>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</si>
  <si>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</si>
  <si>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</si>
  <si>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</si>
  <si>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</si>
  <si>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</si>
  <si>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</si>
  <si>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</si>
  <si>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</si>
  <si>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</si>
  <si>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</si>
  <si>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</si>
  <si>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</si>
  <si>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</si>
  <si>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</si>
  <si>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</si>
  <si>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</si>
  <si>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</si>
  <si>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</si>
  <si>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</si>
  <si>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</si>
  <si>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</si>
  <si>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</si>
  <si>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</si>
  <si>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</si>
  <si>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</si>
  <si>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</si>
  <si>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</si>
  <si>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</si>
  <si>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</si>
  <si>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</si>
  <si>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</si>
  <si>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</si>
  <si>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</si>
  <si>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</si>
  <si>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</si>
  <si>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</si>
  <si>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</si>
  <si>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</si>
  <si>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</si>
  <si>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</si>
  <si>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</si>
  <si>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</si>
  <si>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</si>
  <si>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</si>
  <si>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</si>
  <si>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</si>
  <si>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</si>
  <si>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</si>
  <si>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</si>
  <si>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</si>
  <si>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</si>
  <si>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</si>
  <si>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</si>
  <si>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</si>
  <si>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</si>
  <si>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</si>
  <si>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</si>
  <si>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</si>
  <si>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</si>
  <si>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</si>
  <si>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</si>
  <si>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</si>
  <si>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</si>
  <si>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</si>
  <si>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</si>
  <si>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</si>
  <si>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</si>
  <si>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</si>
  <si>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</si>
  <si>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</si>
  <si>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</si>
  <si>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</si>
  <si>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</si>
  <si>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</si>
  <si>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</si>
  <si>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</si>
  <si>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</si>
  <si>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</si>
  <si>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</si>
  <si>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</si>
  <si>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</si>
  <si>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</si>
  <si>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</si>
  <si>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</si>
  <si>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</si>
  <si>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</si>
  <si>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</si>
  <si>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</si>
  <si>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</si>
  <si>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</si>
  <si>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</si>
  <si>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</si>
  <si>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</si>
  <si>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</si>
  <si>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</si>
  <si>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</si>
  <si>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</si>
  <si>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</si>
  <si>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</si>
  <si>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</si>
  <si>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</si>
  <si>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</si>
  <si>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</si>
  <si>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</si>
  <si>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</si>
  <si>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</si>
  <si>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</si>
  <si>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</si>
  <si>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</si>
  <si>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</si>
  <si>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</si>
  <si>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</si>
  <si>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</si>
  <si>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</si>
  <si>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</si>
  <si>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</si>
  <si>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</si>
  <si>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</si>
  <si>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</si>
  <si>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</si>
  <si>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</si>
  <si>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</si>
  <si>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</si>
  <si>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</si>
  <si>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</si>
  <si>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</si>
  <si>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</si>
  <si>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</si>
  <si>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</si>
  <si>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</si>
  <si>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</si>
  <si>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</si>
  <si>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</si>
  <si>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</si>
  <si>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</si>
  <si>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</si>
  <si>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</si>
  <si>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</si>
  <si>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</si>
  <si>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</si>
  <si>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</si>
  <si>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</si>
  <si>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</si>
  <si>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</si>
  <si>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</si>
  <si>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</si>
  <si>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</si>
  <si>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</si>
  <si>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</si>
  <si>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</si>
  <si>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</si>
  <si>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</si>
  <si>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</si>
  <si>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</si>
  <si>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</si>
  <si>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</si>
  <si>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</si>
  <si>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</si>
  <si>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</si>
  <si>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</si>
  <si>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</si>
  <si>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</si>
  <si>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</si>
  <si>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</si>
  <si>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</si>
  <si>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</si>
  <si>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</si>
  <si>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</si>
  <si>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</si>
  <si>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</si>
  <si>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</si>
  <si>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</si>
  <si>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</si>
  <si>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</si>
  <si>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</si>
  <si>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</si>
  <si>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</si>
  <si>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</si>
  <si>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</si>
  <si>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</si>
  <si>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</si>
  <si>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</si>
  <si>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</si>
  <si>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</si>
  <si>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</si>
  <si>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</si>
  <si>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</si>
  <si>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</si>
  <si>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</si>
  <si>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</si>
  <si>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</si>
  <si>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</si>
  <si>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</si>
  <si>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</si>
  <si>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</si>
  <si>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</si>
  <si>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</si>
  <si>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</si>
  <si>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</si>
  <si>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</si>
  <si>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</si>
  <si>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</si>
  <si>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</si>
  <si>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</si>
  <si>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</si>
  <si>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</si>
  <si>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</si>
  <si>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</si>
  <si>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</si>
  <si>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</si>
  <si>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</si>
  <si>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</si>
  <si>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</si>
  <si>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</si>
  <si>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</si>
  <si>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</si>
  <si>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</si>
  <si>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</si>
  <si>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</si>
  <si>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</si>
  <si>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</si>
  <si>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</si>
  <si>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</si>
  <si>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</si>
  <si>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</si>
  <si>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</si>
  <si>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</si>
  <si>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</si>
  <si>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</si>
  <si>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</si>
  <si>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</si>
  <si>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</si>
  <si>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</si>
  <si>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</si>
  <si>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</si>
  <si>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</si>
  <si>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</si>
  <si>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</si>
  <si>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</si>
  <si>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</si>
  <si>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</si>
  <si>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</si>
  <si>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</si>
  <si>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</si>
  <si>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</si>
  <si>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</si>
  <si>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</si>
  <si>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</si>
  <si>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</si>
  <si>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</si>
  <si>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</si>
  <si>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</si>
  <si>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</si>
  <si>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</si>
  <si>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</si>
  <si>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</si>
  <si>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</si>
  <si>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</si>
  <si>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</si>
  <si>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</si>
  <si>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</si>
  <si>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</si>
  <si>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</si>
  <si>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</si>
  <si>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</si>
  <si>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</si>
  <si>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</si>
  <si>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</si>
  <si>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</si>
  <si>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</si>
  <si>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</si>
  <si>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</si>
  <si>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</si>
  <si>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</si>
  <si>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</si>
  <si>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</si>
  <si>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</si>
  <si>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</si>
  <si>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</si>
  <si>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</si>
  <si>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</si>
  <si>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</si>
  <si>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</si>
  <si>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</si>
  <si>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</si>
  <si>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</si>
  <si>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</si>
  <si>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</si>
  <si>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</si>
  <si>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</si>
  <si>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</si>
  <si>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</si>
  <si>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</si>
  <si>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</si>
  <si>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</si>
  <si>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</si>
  <si>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</si>
  <si>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</si>
  <si>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</si>
  <si>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</si>
  <si>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</si>
  <si>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</si>
  <si>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</si>
  <si>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</si>
  <si>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</si>
  <si>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</si>
  <si>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</si>
  <si>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</si>
  <si>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</si>
  <si>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</si>
  <si>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</si>
  <si>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</si>
  <si>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</si>
  <si>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</si>
  <si>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</si>
  <si>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</si>
  <si>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</si>
  <si>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</si>
  <si>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</si>
  <si>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</si>
  <si>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</si>
  <si>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</si>
  <si>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</si>
  <si>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</si>
  <si>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</si>
  <si>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</si>
  <si>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</si>
  <si>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</si>
  <si>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</si>
  <si>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</si>
  <si>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</si>
  <si>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</si>
  <si>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</si>
  <si>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</si>
  <si>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</si>
  <si>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</si>
  <si>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</si>
  <si>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</si>
  <si>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</si>
  <si>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</si>
  <si>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</si>
  <si>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</si>
  <si>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</si>
  <si>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</si>
  <si>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</si>
  <si>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</si>
  <si>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</si>
  <si>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</si>
  <si>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</si>
  <si>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</si>
  <si>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</si>
  <si>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</si>
  <si>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</si>
  <si>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</si>
  <si>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</si>
  <si>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</si>
  <si>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</si>
  <si>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</si>
  <si>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</si>
  <si>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</si>
  <si>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</si>
  <si>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</si>
  <si>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</si>
  <si>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</si>
  <si>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</si>
  <si>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</si>
  <si>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</si>
  <si>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</si>
  <si>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</si>
  <si>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</si>
  <si>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</si>
  <si>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</si>
  <si>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</si>
  <si>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</si>
  <si>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</si>
  <si>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</si>
  <si>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</si>
  <si>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</si>
  <si>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</si>
  <si>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</si>
  <si>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</si>
  <si>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</si>
  <si>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</si>
  <si>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</si>
  <si>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</si>
  <si>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</si>
  <si>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</si>
  <si>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</si>
  <si>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</si>
  <si>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</si>
  <si>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</si>
  <si>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</si>
  <si>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</si>
  <si>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</si>
  <si>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</si>
  <si>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</si>
  <si>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</si>
  <si>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</si>
  <si>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</si>
  <si>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</si>
  <si>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</si>
  <si>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</si>
  <si>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</si>
  <si>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</si>
  <si>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</si>
  <si>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</si>
  <si>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</si>
  <si>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</si>
  <si>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</si>
  <si>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</si>
  <si>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</si>
  <si>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</si>
  <si>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</si>
  <si>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</si>
  <si>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</si>
  <si>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</si>
  <si>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</si>
  <si>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</si>
  <si>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</si>
  <si>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</si>
  <si>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</si>
  <si>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</si>
  <si>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</si>
  <si>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</si>
  <si>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</si>
  <si>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</si>
  <si>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</si>
  <si>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</si>
  <si>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</si>
  <si>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</si>
  <si>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</si>
  <si>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</si>
  <si>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</si>
  <si>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</si>
  <si>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</si>
  <si>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</si>
  <si>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</si>
  <si>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</si>
  <si>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</si>
  <si>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</si>
  <si>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</si>
  <si>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</si>
  <si>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</si>
  <si>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</si>
  <si>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</si>
  <si>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</si>
  <si>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</si>
  <si>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</si>
  <si>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</si>
  <si>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</si>
  <si>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</si>
  <si>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</si>
  <si>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</si>
  <si>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</si>
  <si>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</si>
  <si>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</si>
  <si>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</si>
  <si>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</si>
  <si>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</si>
  <si>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</si>
  <si>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</si>
  <si>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</si>
  <si>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</si>
  <si>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</si>
  <si>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</si>
  <si>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</si>
  <si>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</si>
  <si>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</si>
  <si>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</si>
  <si>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</si>
  <si>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</si>
  <si>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</si>
  <si>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</si>
  <si>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</si>
  <si>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</si>
  <si>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</si>
  <si>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</si>
  <si>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</si>
  <si>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</si>
  <si>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</si>
  <si>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</si>
  <si>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</si>
  <si>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</si>
  <si>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</si>
  <si>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</si>
  <si>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</si>
  <si>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</si>
  <si>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</si>
  <si>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</si>
  <si>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</si>
  <si>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</si>
  <si>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</si>
  <si>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</si>
  <si>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</si>
  <si>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</si>
  <si>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</si>
  <si>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</si>
  <si>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</si>
  <si>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</si>
  <si>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</si>
  <si>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</si>
  <si>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</si>
  <si>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</si>
  <si>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</si>
  <si>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</si>
  <si>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</si>
  <si>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</si>
  <si>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</si>
  <si>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</si>
  <si>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</si>
  <si>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</si>
  <si>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</si>
  <si>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</si>
  <si>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</si>
  <si>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</si>
  <si>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</si>
  <si>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</si>
  <si>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</si>
  <si>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</si>
  <si>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</si>
  <si>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</si>
  <si>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</si>
  <si>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</si>
  <si>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</si>
  <si>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</si>
  <si>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</si>
  <si>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</si>
  <si>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</si>
  <si>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</si>
  <si>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</si>
  <si>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</si>
  <si>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</si>
  <si>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</si>
  <si>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</si>
  <si>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</si>
  <si>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</si>
  <si>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</si>
  <si>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</si>
  <si>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</si>
  <si>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</si>
  <si>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</si>
  <si>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</si>
  <si>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</si>
  <si>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</si>
  <si>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</si>
  <si>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</si>
  <si>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</si>
  <si>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</si>
  <si>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</si>
  <si>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</si>
  <si>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</si>
  <si>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</si>
  <si>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</si>
  <si>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</si>
  <si>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</si>
  <si>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</si>
  <si>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</si>
  <si>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</si>
  <si>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</si>
  <si>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</si>
  <si>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</si>
  <si>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</si>
  <si>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</si>
  <si>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</si>
  <si>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</si>
  <si>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</si>
  <si>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</si>
  <si>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</si>
  <si>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</si>
  <si>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</si>
  <si>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</si>
  <si>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</si>
  <si>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</si>
  <si>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</si>
  <si>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</si>
  <si>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</si>
  <si>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</si>
  <si>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</si>
  <si>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</si>
  <si>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</si>
  <si>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</si>
  <si>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</si>
  <si>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</si>
  <si>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</si>
  <si>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</si>
  <si>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</si>
  <si>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</si>
  <si>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</si>
  <si>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</si>
  <si>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</si>
  <si>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</si>
  <si>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</si>
  <si>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</si>
  <si>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</si>
  <si>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</si>
  <si>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</si>
  <si>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</si>
  <si>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</si>
  <si>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</si>
  <si>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</si>
  <si>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</si>
  <si>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</si>
  <si>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</si>
  <si>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</si>
  <si>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</si>
  <si>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</si>
  <si>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</si>
  <si>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</si>
  <si>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</si>
  <si>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</si>
  <si>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</si>
  <si>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</si>
  <si>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</si>
  <si>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</si>
  <si>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</si>
  <si>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</si>
  <si>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</si>
  <si>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</si>
  <si>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</si>
  <si>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</si>
  <si>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</si>
  <si>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</si>
  <si>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</si>
  <si>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</si>
  <si>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</si>
  <si>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</si>
  <si>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</si>
  <si>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</si>
  <si>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</si>
  <si>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</si>
  <si>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</si>
  <si>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</si>
  <si>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</si>
  <si>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</si>
  <si>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</si>
  <si>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</si>
  <si>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</si>
  <si>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</si>
  <si>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</si>
  <si>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</si>
  <si>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</si>
  <si>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</si>
  <si>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</si>
  <si>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</si>
  <si>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</si>
  <si>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</si>
  <si>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</si>
  <si>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</si>
  <si>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</si>
  <si>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</si>
  <si>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</si>
  <si>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</si>
  <si>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</si>
  <si>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</si>
  <si>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</si>
  <si>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</si>
  <si>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</si>
  <si>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</si>
  <si>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</si>
  <si>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</si>
  <si>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</si>
  <si>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</si>
  <si>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</si>
  <si>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</si>
  <si>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</si>
  <si>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</si>
  <si>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</si>
  <si>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</si>
  <si>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</si>
  <si>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</si>
  <si>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</si>
  <si>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</si>
  <si>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</si>
  <si>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</si>
  <si>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</si>
  <si>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</si>
  <si>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</si>
  <si>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</si>
  <si>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</si>
  <si>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</si>
  <si>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</si>
  <si>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</si>
  <si>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</si>
  <si>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</si>
  <si>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</si>
  <si>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</si>
  <si>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</si>
  <si>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</si>
  <si>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</si>
  <si>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</si>
  <si>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</si>
  <si>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</si>
  <si>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</si>
  <si>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</si>
  <si>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</si>
  <si>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</si>
  <si>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</si>
  <si>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</si>
  <si>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</si>
  <si>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</si>
  <si>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</si>
  <si>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</si>
  <si>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</si>
  <si>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</si>
  <si>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</si>
  <si>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</si>
  <si>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</si>
  <si>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</si>
  <si>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</si>
  <si>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</si>
  <si>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</si>
  <si>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</si>
  <si>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</si>
  <si>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</si>
  <si>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</si>
  <si>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</si>
  <si>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</si>
  <si>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</si>
  <si>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</si>
  <si>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</si>
  <si>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</si>
  <si>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</si>
  <si>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</si>
  <si>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</si>
  <si>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</si>
  <si>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</si>
  <si>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</si>
  <si>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</si>
  <si>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</si>
  <si>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</si>
  <si>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</si>
  <si>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</si>
  <si>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</si>
  <si>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</si>
  <si>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</si>
  <si>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</si>
  <si>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</si>
  <si>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</si>
  <si>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</si>
  <si>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</si>
  <si>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</si>
  <si>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</si>
  <si>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</si>
  <si>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</si>
  <si>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</si>
  <si>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</si>
  <si>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</si>
  <si>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</si>
  <si>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</si>
  <si>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</si>
  <si>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</si>
  <si>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</si>
  <si>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</si>
  <si>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</si>
  <si>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</si>
  <si>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</si>
  <si>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</si>
  <si>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</si>
  <si>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</si>
  <si>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</si>
  <si>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</si>
  <si>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</si>
  <si>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</si>
  <si>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</si>
  <si>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</si>
  <si>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</si>
  <si>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</si>
  <si>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</si>
  <si>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</si>
  <si>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</si>
  <si>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</si>
  <si>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</si>
  <si>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</si>
  <si>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</si>
  <si>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</si>
  <si>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</si>
  <si>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</si>
  <si>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</si>
  <si>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</si>
  <si>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</si>
  <si>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</si>
  <si>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</si>
  <si>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</si>
  <si>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</si>
  <si>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</si>
  <si>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</si>
  <si>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</si>
  <si>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</si>
  <si>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</si>
  <si>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</si>
  <si>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</si>
  <si>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</si>
  <si>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</si>
  <si>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</si>
  <si>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</si>
  <si>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</si>
  <si>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</si>
  <si>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</si>
  <si>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</si>
  <si>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</si>
  <si>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</si>
  <si>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</si>
  <si>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</si>
  <si>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</si>
  <si>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</si>
  <si>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</si>
  <si>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</si>
  <si>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</si>
  <si>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</si>
  <si>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</si>
  <si>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</si>
  <si>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</si>
  <si>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</si>
  <si>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</si>
  <si>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</si>
  <si>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</si>
  <si>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</si>
  <si>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</si>
  <si>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</si>
  <si>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</si>
  <si>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</si>
  <si>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</si>
  <si>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</si>
  <si>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</si>
  <si>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</si>
  <si>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</si>
  <si>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</si>
  <si>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</si>
  <si>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</si>
  <si>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</si>
  <si>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</si>
  <si>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</si>
  <si>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</si>
  <si>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</si>
  <si>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</si>
  <si>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</si>
  <si>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</si>
  <si>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</si>
  <si>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</si>
  <si>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</si>
  <si>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</si>
  <si>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</si>
  <si>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</si>
  <si>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</si>
  <si>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</si>
  <si>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</si>
  <si>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</si>
  <si>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</si>
  <si>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</si>
  <si>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</si>
  <si>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</si>
  <si>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</si>
  <si>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</si>
  <si>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</si>
  <si>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</si>
  <si>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</si>
  <si>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</si>
  <si>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</si>
  <si>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</si>
  <si>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</si>
  <si>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</si>
  <si>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</si>
  <si>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</si>
  <si>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</si>
  <si>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</si>
  <si>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</si>
  <si>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</si>
  <si>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</si>
  <si>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</si>
  <si>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</si>
  <si>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</si>
  <si>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</si>
  <si>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</si>
  <si>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</si>
  <si>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</si>
  <si>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</si>
  <si>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</si>
  <si>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</si>
  <si>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</si>
  <si>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</si>
  <si>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</si>
  <si>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</si>
  <si>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</si>
  <si>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</si>
  <si>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</si>
  <si>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</si>
  <si>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</si>
  <si>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</si>
  <si>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</si>
  <si>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</si>
  <si>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</si>
  <si>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</si>
  <si>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</si>
  <si>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</si>
  <si>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</si>
  <si>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</si>
  <si>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</si>
  <si>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</si>
  <si>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</si>
  <si>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</si>
  <si>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</si>
  <si>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</si>
  <si>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</si>
  <si>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</si>
  <si>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</si>
  <si>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</si>
  <si>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</si>
  <si>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</si>
  <si>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</si>
  <si>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</si>
  <si>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</si>
  <si>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</si>
  <si>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</si>
  <si>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</si>
  <si>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</si>
  <si>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</si>
  <si>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</si>
  <si>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</si>
  <si>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</si>
  <si>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</si>
  <si>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</si>
  <si>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</si>
  <si>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</si>
  <si>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</si>
  <si>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</si>
  <si>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</si>
  <si>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</si>
  <si>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</si>
  <si>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</si>
  <si>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</si>
  <si>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</si>
  <si>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</si>
  <si>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</si>
  <si>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</si>
  <si>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</si>
  <si>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</si>
  <si>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</si>
  <si>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</si>
  <si>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</si>
  <si>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</si>
  <si>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</si>
  <si>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</si>
  <si>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</si>
  <si>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</si>
  <si>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</si>
  <si>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</si>
  <si>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</si>
  <si>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</si>
  <si>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</si>
  <si>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</si>
  <si>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</si>
  <si>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</si>
  <si>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</si>
  <si>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</si>
  <si>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</si>
  <si>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</si>
  <si>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</si>
  <si>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</si>
  <si>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</si>
  <si>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</si>
  <si>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</si>
  <si>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</si>
  <si>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</si>
  <si>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</si>
  <si>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</si>
  <si>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</si>
  <si>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</si>
  <si>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</si>
  <si>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</si>
  <si>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</si>
  <si>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</si>
  <si>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</si>
  <si>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</si>
  <si>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</si>
  <si>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</si>
  <si>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</si>
  <si>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</si>
  <si>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</si>
  <si>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</si>
  <si>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</si>
  <si>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</si>
  <si>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</si>
  <si>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</si>
  <si>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</si>
  <si>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</si>
  <si>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</si>
  <si>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</si>
  <si>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</si>
  <si>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</si>
  <si>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</si>
  <si>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</si>
  <si>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</si>
  <si>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</si>
  <si>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</si>
  <si>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</si>
  <si>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</si>
  <si>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</si>
  <si>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</si>
  <si>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</si>
  <si>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</si>
  <si>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</si>
  <si>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</si>
  <si>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</si>
  <si>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</si>
  <si>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</si>
  <si>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</si>
  <si>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</si>
  <si>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</si>
  <si>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</si>
  <si>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</si>
  <si>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</si>
  <si>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</si>
  <si>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</si>
  <si>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</si>
  <si>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</si>
  <si>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</si>
  <si>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</si>
  <si>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</si>
  <si>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</si>
  <si>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</si>
  <si>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</si>
  <si>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</si>
  <si>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</si>
  <si>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</si>
  <si>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</si>
  <si>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</si>
  <si>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</si>
  <si>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</si>
  <si>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</si>
  <si>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</si>
  <si>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</si>
  <si>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</si>
  <si>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</si>
  <si>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</si>
  <si>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</si>
  <si>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</si>
  <si>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</si>
  <si>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</si>
  <si>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</si>
  <si>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</si>
  <si>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</si>
  <si>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</si>
  <si>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</si>
  <si>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</si>
  <si>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</si>
  <si>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</si>
  <si>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</si>
  <si>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</si>
  <si>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</si>
  <si>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</si>
  <si>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</si>
  <si>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</si>
  <si>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</si>
  <si>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</si>
  <si>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</si>
  <si>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</si>
  <si>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</si>
  <si>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</si>
  <si>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</si>
  <si>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</si>
  <si>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</si>
  <si>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</si>
  <si>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</si>
  <si>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</si>
  <si>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</si>
  <si>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</si>
  <si>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</si>
  <si>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</si>
  <si>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</si>
  <si>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</si>
  <si>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</si>
  <si>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</si>
  <si>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</si>
  <si>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</si>
  <si>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</si>
  <si>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</si>
  <si>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</si>
  <si>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</si>
  <si>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</si>
  <si>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</si>
  <si>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</si>
  <si>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</si>
  <si>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</si>
  <si>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</si>
  <si>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</si>
  <si>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</si>
  <si>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</si>
  <si>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</si>
  <si>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</si>
  <si>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</si>
  <si>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</si>
  <si>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</si>
  <si>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</si>
  <si>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</si>
  <si>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</si>
  <si>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</si>
  <si>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</si>
  <si>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</si>
  <si>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</si>
  <si>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</si>
  <si>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</si>
  <si>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</si>
  <si>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</si>
  <si>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</si>
  <si>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</si>
  <si>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</si>
  <si>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</si>
  <si>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</si>
  <si>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</si>
  <si>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</si>
  <si>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</si>
  <si>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</si>
  <si>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</si>
  <si>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</si>
  <si>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</si>
  <si>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</si>
  <si>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</si>
  <si>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</si>
  <si>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</si>
  <si>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</si>
  <si>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</si>
  <si>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</si>
  <si>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</si>
  <si>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</si>
  <si>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</si>
  <si>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</si>
  <si>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</si>
  <si>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</si>
  <si>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</si>
  <si>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</si>
  <si>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</si>
  <si>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</si>
  <si>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</si>
  <si>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</si>
  <si>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</si>
  <si>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</si>
  <si>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</si>
  <si>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</si>
  <si>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</si>
  <si>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</si>
  <si>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</si>
  <si>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</si>
  <si>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</si>
  <si>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</si>
  <si>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</si>
  <si>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</si>
  <si>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</si>
  <si>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</si>
  <si>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</si>
  <si>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</si>
  <si>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</si>
  <si>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</si>
  <si>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</si>
  <si>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</si>
  <si>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</si>
  <si>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</si>
  <si>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</si>
  <si>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</si>
  <si>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</si>
  <si>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</si>
  <si>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</si>
  <si>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</si>
  <si>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</si>
  <si>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</si>
  <si>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</si>
  <si>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</si>
  <si>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</si>
  <si>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</si>
  <si>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</si>
  <si>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</si>
  <si>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</si>
  <si>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</si>
  <si>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</si>
  <si>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</si>
  <si>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</si>
  <si>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</si>
  <si>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</si>
  <si>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</si>
  <si>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</si>
  <si>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</si>
  <si>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</si>
  <si>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</si>
  <si>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</si>
  <si>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</si>
  <si>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</si>
  <si>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</si>
  <si>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</si>
  <si>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</si>
  <si>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</si>
  <si>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</si>
  <si>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</si>
  <si>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</si>
  <si>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</si>
  <si>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</si>
  <si>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</si>
  <si>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</si>
  <si>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</si>
  <si>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</si>
  <si>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</si>
  <si>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</si>
  <si>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</si>
  <si>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</si>
  <si>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</si>
  <si>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</si>
  <si>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</si>
  <si>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</si>
  <si>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</si>
  <si>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</si>
  <si>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</si>
  <si>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</si>
  <si>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</si>
  <si>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</si>
  <si>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</si>
  <si>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</si>
  <si>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</si>
  <si>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</si>
  <si>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</si>
  <si>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</si>
  <si>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</si>
  <si>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</si>
  <si>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</si>
  <si>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</si>
  <si>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</si>
  <si>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</si>
  <si>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</si>
  <si>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</si>
  <si>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</si>
  <si>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</si>
  <si>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</si>
  <si>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</si>
  <si>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</si>
  <si>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</si>
  <si>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</si>
  <si>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</si>
  <si>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</si>
  <si>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</si>
  <si>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</si>
  <si>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</si>
  <si>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</si>
  <si>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</si>
  <si>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</si>
  <si>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</si>
  <si>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</si>
  <si>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</si>
  <si>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</si>
  <si>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</si>
  <si>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</si>
  <si>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</si>
  <si>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</si>
  <si>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</si>
  <si>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</si>
  <si>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</si>
  <si>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</si>
  <si>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</si>
  <si>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</si>
  <si>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</si>
  <si>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</si>
  <si>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</si>
  <si>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</si>
  <si>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</si>
  <si>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</si>
  <si>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</si>
  <si>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</si>
  <si>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</si>
  <si>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</si>
  <si>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</si>
  <si>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</si>
  <si>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</si>
  <si>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</si>
  <si>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</si>
  <si>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</si>
  <si>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</si>
  <si>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</si>
  <si>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</si>
  <si>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</si>
  <si>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</si>
  <si>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</si>
  <si>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</si>
  <si>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</si>
  <si>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</si>
  <si>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</si>
  <si>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</si>
  <si>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</si>
  <si>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</si>
  <si>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</si>
  <si>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</si>
  <si>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</si>
  <si>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</si>
  <si>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</si>
  <si>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</si>
  <si>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</si>
  <si>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</si>
  <si>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</si>
  <si>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</si>
  <si>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</si>
  <si>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</si>
  <si>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</si>
  <si>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</si>
  <si>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</si>
  <si>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</si>
  <si>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</si>
  <si>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</si>
  <si>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</si>
  <si>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</si>
  <si>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</si>
  <si>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</si>
  <si>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</si>
  <si>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</si>
  <si>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</si>
  <si>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</si>
  <si>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</si>
  <si>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</si>
  <si>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</si>
  <si>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</si>
  <si>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</si>
  <si>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</si>
  <si>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</si>
  <si>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</si>
  <si>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</si>
  <si>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</si>
  <si>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</si>
  <si>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</si>
  <si>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</si>
  <si>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</si>
  <si>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</si>
  <si>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</si>
  <si>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</si>
  <si>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</si>
  <si>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</si>
  <si>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</si>
  <si>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</si>
  <si>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</si>
  <si>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</si>
  <si>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</si>
  <si>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</si>
  <si>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</si>
  <si>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</si>
  <si>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</si>
  <si>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</si>
  <si>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</si>
  <si>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</si>
  <si>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</si>
  <si>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</si>
  <si>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</si>
  <si>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</si>
  <si>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</si>
  <si>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</si>
  <si>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</si>
  <si>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</si>
  <si>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</si>
  <si>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</si>
  <si>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</si>
  <si>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</si>
  <si>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</si>
  <si>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</si>
  <si>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</si>
  <si>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</si>
  <si>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</si>
  <si>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</si>
  <si>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</si>
  <si>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</si>
  <si>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</si>
  <si>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</si>
  <si>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</si>
  <si>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</si>
  <si>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</si>
  <si>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</si>
  <si>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</si>
  <si>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</si>
  <si>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</si>
  <si>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</si>
  <si>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</si>
  <si>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</si>
  <si>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</si>
  <si>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</si>
  <si>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</si>
  <si>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</si>
  <si>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</si>
  <si>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</si>
  <si>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</si>
  <si>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</si>
  <si>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</si>
  <si>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</si>
  <si>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</si>
  <si>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</si>
  <si>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</si>
  <si>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</si>
  <si>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</si>
  <si>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</si>
  <si>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</si>
  <si>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</si>
  <si>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</si>
  <si>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</si>
  <si>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</si>
  <si>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</si>
  <si>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</si>
  <si>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</si>
  <si>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</si>
  <si>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</si>
  <si>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</si>
  <si>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</si>
  <si>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</si>
  <si>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</si>
  <si>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</si>
  <si>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</si>
  <si>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</si>
  <si>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</si>
  <si>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</si>
  <si>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</si>
  <si>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</si>
  <si>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</si>
  <si>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</si>
  <si>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</si>
  <si>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</si>
  <si>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</si>
  <si>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</si>
  <si>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</si>
  <si>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</si>
  <si>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</si>
  <si>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</si>
  <si>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</si>
  <si>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</si>
  <si>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</si>
  <si>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</si>
  <si>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</si>
  <si>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</si>
  <si>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</si>
  <si>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</si>
  <si>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</si>
  <si>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</si>
  <si>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</si>
  <si>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</si>
  <si>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</si>
  <si>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</si>
  <si>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</si>
  <si>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</si>
  <si>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</si>
  <si>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</si>
  <si>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</si>
  <si>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</si>
  <si>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</si>
  <si>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</si>
  <si>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</si>
  <si>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</si>
  <si>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</si>
  <si>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</si>
  <si>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</si>
  <si>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</si>
  <si>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</si>
  <si>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</si>
  <si>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</si>
  <si>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</si>
  <si>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</si>
  <si>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</si>
  <si>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</si>
  <si>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</si>
  <si>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</si>
  <si>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</si>
  <si>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</si>
  <si>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</si>
  <si>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</si>
  <si>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</si>
  <si>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</si>
  <si>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</si>
  <si>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</si>
  <si>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</si>
  <si>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</si>
  <si>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</si>
  <si>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</si>
  <si>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</si>
  <si>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</si>
  <si>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</si>
  <si>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</si>
  <si>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</si>
  <si>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</si>
  <si>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</si>
  <si>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</si>
  <si>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</si>
  <si>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</si>
  <si>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</si>
  <si>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</si>
  <si>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</si>
  <si>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</si>
  <si>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</si>
  <si>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</si>
  <si>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</si>
  <si>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</si>
  <si>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</si>
  <si>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</si>
  <si>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</si>
  <si>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</si>
  <si>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</si>
  <si>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</si>
  <si>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</si>
  <si>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</si>
  <si>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</si>
  <si>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</si>
  <si>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</si>
  <si>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</si>
  <si>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</si>
  <si>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</si>
  <si>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</si>
  <si>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</si>
  <si>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</si>
  <si>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</si>
  <si>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</si>
  <si>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</si>
  <si>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</si>
  <si>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</si>
  <si>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</si>
  <si>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</si>
  <si>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</si>
  <si>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</si>
  <si>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</si>
  <si>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</si>
  <si>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</si>
  <si>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</si>
  <si>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</si>
  <si>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</si>
  <si>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</si>
  <si>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</si>
  <si>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</si>
  <si>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</si>
  <si>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</si>
  <si>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</si>
  <si>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</si>
  <si>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</si>
  <si>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</si>
  <si>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</si>
  <si>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</si>
  <si>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</si>
  <si>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</si>
  <si>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</si>
  <si>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</si>
  <si>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</si>
  <si>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</si>
  <si>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</si>
  <si>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</si>
  <si>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</si>
  <si>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</si>
  <si>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</si>
  <si>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</si>
  <si>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</si>
  <si>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</si>
  <si>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</si>
  <si>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</si>
  <si>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</si>
  <si>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</si>
  <si>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</si>
  <si>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</si>
  <si>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</si>
  <si>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</si>
  <si>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</si>
  <si>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</si>
  <si>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</si>
  <si>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</si>
  <si>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</si>
  <si>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</si>
  <si>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</si>
  <si>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</si>
  <si>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</si>
  <si>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</si>
  <si>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</si>
  <si>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</si>
  <si>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</si>
  <si>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</si>
  <si>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</si>
  <si>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</si>
  <si>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</si>
  <si>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</si>
  <si>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</si>
  <si>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</si>
  <si>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</si>
  <si>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</si>
  <si>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</si>
  <si>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</si>
  <si>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</si>
  <si>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</si>
  <si>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</si>
  <si>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</si>
  <si>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</si>
  <si>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</si>
  <si>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</si>
  <si>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</si>
  <si>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</si>
  <si>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</si>
  <si>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</si>
  <si>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</si>
  <si>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</si>
  <si>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</si>
  <si>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</si>
  <si>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</si>
  <si>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</si>
  <si>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</si>
  <si>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</si>
  <si>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</si>
  <si>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</si>
  <si>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</si>
  <si>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</si>
  <si>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</si>
  <si>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</si>
  <si>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</si>
  <si>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</si>
  <si>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</si>
  <si>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</si>
  <si>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</si>
  <si>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</si>
  <si>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</si>
  <si>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</si>
  <si>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</si>
  <si>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</si>
  <si>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</si>
  <si>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</si>
  <si>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</si>
  <si>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</si>
  <si>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</si>
  <si>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</si>
  <si>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</si>
  <si>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</si>
  <si>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</si>
  <si>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</si>
  <si>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</si>
  <si>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</si>
  <si>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</si>
  <si>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</si>
  <si>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</si>
  <si>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</si>
  <si>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</si>
  <si>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</si>
  <si>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</si>
  <si>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</si>
  <si>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</si>
  <si>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</si>
  <si>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</si>
  <si>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</si>
  <si>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</si>
  <si>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</si>
  <si>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</si>
  <si>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</si>
  <si>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</si>
  <si>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</si>
  <si>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</si>
  <si>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</si>
  <si>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</si>
  <si>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</si>
  <si>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</si>
  <si>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</si>
  <si>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</si>
  <si>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</si>
  <si>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</si>
  <si>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</si>
  <si>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</si>
  <si>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</si>
  <si>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</si>
  <si>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</si>
  <si>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</si>
  <si>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</si>
  <si>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</si>
  <si>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</si>
  <si>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</si>
  <si>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</si>
  <si>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</si>
  <si>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</si>
  <si>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</si>
  <si>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</si>
  <si>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</si>
  <si>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</si>
  <si>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</si>
  <si>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</si>
  <si>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</si>
  <si>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</si>
  <si>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</si>
  <si>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</si>
  <si>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</si>
  <si>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</si>
  <si>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</si>
  <si>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</si>
  <si>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</si>
  <si>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</si>
  <si>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</si>
  <si>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</si>
  <si>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</si>
  <si>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</si>
  <si>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</si>
  <si>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</si>
  <si>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</si>
  <si>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</si>
  <si>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</si>
  <si>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</si>
  <si>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</si>
  <si>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</si>
  <si>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</si>
  <si>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</si>
  <si>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</si>
  <si>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</si>
  <si>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</si>
  <si>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</si>
  <si>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</si>
  <si>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</si>
  <si>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</si>
  <si>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</si>
  <si>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</si>
  <si>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</si>
  <si>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</si>
  <si>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</si>
  <si>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</si>
  <si>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</si>
  <si>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</si>
  <si>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</si>
  <si>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</si>
  <si>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</si>
  <si>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</si>
  <si>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</si>
  <si>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</si>
  <si>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</si>
  <si>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</si>
  <si>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</si>
  <si>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</si>
  <si>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</si>
  <si>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</si>
  <si>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</si>
  <si>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</si>
  <si>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</si>
  <si>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</si>
  <si>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</si>
  <si>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</si>
  <si>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</si>
  <si>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</si>
  <si>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</si>
  <si>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</si>
  <si>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</si>
  <si>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</si>
  <si>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</si>
  <si>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</si>
  <si>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</si>
  <si>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</si>
  <si>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</si>
  <si>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</si>
  <si>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</si>
  <si>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</si>
  <si>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</si>
  <si>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</si>
  <si>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</si>
  <si>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</si>
  <si>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</si>
  <si>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</si>
  <si>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</si>
  <si>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</si>
  <si>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</si>
  <si>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</si>
  <si>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</si>
  <si>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</si>
  <si>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</si>
  <si>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</si>
  <si>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</si>
  <si>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</si>
  <si>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</si>
  <si>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</si>
  <si>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</si>
  <si>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</si>
  <si>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</si>
  <si>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</si>
  <si>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</si>
  <si>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</si>
  <si>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</si>
  <si>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</si>
  <si>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</si>
  <si>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</si>
  <si>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</si>
  <si>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</si>
  <si>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</si>
  <si>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</si>
  <si>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</si>
  <si>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</si>
  <si>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</si>
  <si>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</si>
  <si>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</si>
  <si>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</si>
  <si>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</si>
  <si>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</si>
  <si>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</si>
  <si>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</si>
  <si>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</si>
  <si>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</si>
  <si>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</si>
  <si>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</si>
  <si>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</si>
  <si>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</si>
  <si>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</si>
  <si>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</si>
  <si>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</si>
  <si>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</si>
  <si>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</si>
  <si>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</si>
  <si>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</si>
  <si>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</si>
  <si>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</si>
  <si>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</si>
  <si>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</si>
  <si>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</si>
  <si>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</si>
  <si>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</si>
  <si>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</si>
  <si>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</si>
  <si>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</si>
  <si>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</si>
  <si>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</si>
  <si>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</si>
  <si>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</si>
  <si>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</si>
  <si>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</si>
  <si>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</si>
  <si>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</si>
  <si>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</si>
  <si>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</si>
  <si>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</si>
  <si>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</si>
  <si>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</si>
  <si>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</si>
  <si>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</si>
  <si>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</si>
  <si>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</si>
  <si>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</si>
  <si>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</si>
  <si>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</si>
  <si>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</si>
  <si>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</si>
  <si>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</si>
  <si>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</si>
  <si>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</si>
  <si>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</si>
  <si>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</si>
  <si>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</si>
  <si>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</si>
  <si>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</si>
  <si>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</si>
  <si>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</si>
  <si>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</si>
  <si>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</si>
  <si>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</si>
  <si>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</si>
  <si>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</si>
  <si>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</si>
  <si>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</si>
  <si>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</si>
  <si>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</si>
  <si>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</si>
  <si>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</si>
  <si>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</si>
  <si>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</si>
  <si>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</si>
  <si>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</si>
  <si>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</si>
  <si>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</si>
  <si>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</si>
  <si>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</si>
  <si>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</si>
  <si>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</si>
  <si>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</si>
  <si>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</si>
  <si>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</si>
  <si>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</si>
  <si>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</si>
  <si>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</si>
  <si>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</si>
  <si>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</si>
  <si>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</si>
  <si>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</si>
  <si>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</si>
  <si>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</si>
  <si>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</si>
  <si>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</si>
  <si>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</si>
  <si>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</si>
  <si>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</si>
  <si>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</si>
  <si>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</si>
  <si>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</si>
  <si>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</si>
  <si>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</si>
  <si>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</si>
  <si>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</si>
  <si>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</si>
  <si>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</si>
  <si>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</si>
  <si>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</si>
  <si>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</si>
  <si>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</si>
  <si>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</si>
  <si>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</si>
  <si>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</si>
  <si>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</si>
  <si>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</si>
  <si>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</si>
  <si>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</si>
  <si>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</si>
  <si>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</si>
  <si>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</si>
  <si>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</si>
  <si>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</si>
  <si>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</si>
  <si>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</si>
  <si>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</si>
  <si>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</si>
  <si>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</si>
  <si>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</si>
  <si>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</si>
  <si>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</si>
  <si>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</si>
  <si>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</si>
  <si>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</si>
  <si>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</si>
  <si>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</si>
  <si>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</si>
  <si>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</si>
  <si>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</si>
  <si>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</si>
  <si>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</si>
  <si>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</si>
  <si>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</si>
  <si>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</si>
  <si>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</si>
  <si>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</si>
  <si>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</si>
  <si>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</si>
  <si>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</si>
  <si>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</si>
  <si>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</si>
  <si>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</si>
  <si>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</si>
  <si>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</si>
  <si>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</si>
  <si>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</si>
  <si>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</si>
  <si>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</si>
  <si>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</si>
  <si>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</si>
  <si>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</si>
  <si>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</si>
  <si>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</si>
  <si>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</si>
  <si>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</si>
  <si>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</si>
  <si>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</si>
  <si>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</si>
  <si>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</si>
  <si>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</si>
  <si>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</si>
  <si>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</si>
  <si>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</si>
  <si>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</si>
  <si>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</si>
  <si>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</si>
  <si>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</si>
  <si>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</si>
  <si>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</si>
  <si>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</si>
  <si>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</si>
  <si>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</si>
  <si>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</si>
  <si>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</si>
  <si>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</si>
  <si>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</si>
  <si>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</si>
  <si>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</si>
  <si>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</si>
  <si>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</si>
  <si>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</si>
  <si>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</si>
  <si>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</si>
  <si>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</si>
  <si>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</si>
  <si>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</si>
  <si>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</si>
  <si>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</si>
  <si>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</si>
  <si>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</si>
  <si>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</si>
  <si>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</si>
  <si>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</si>
  <si>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</si>
  <si>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</si>
  <si>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</si>
  <si>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</si>
  <si>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</si>
  <si>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</si>
  <si>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</si>
  <si>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</si>
  <si>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</si>
  <si>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</si>
  <si>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</si>
  <si>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</si>
  <si>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</si>
  <si>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</si>
  <si>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</si>
  <si>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</si>
  <si>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</si>
  <si>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</si>
  <si>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</si>
  <si>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</si>
  <si>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</si>
  <si>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</si>
  <si>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</si>
  <si>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</si>
  <si>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</si>
  <si>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</si>
  <si>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</si>
  <si>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</si>
  <si>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</si>
  <si>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</si>
  <si>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</si>
  <si>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</si>
  <si>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</si>
  <si>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</si>
  <si>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</si>
  <si>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</si>
  <si>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</si>
  <si>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</si>
  <si>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</si>
  <si>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</si>
  <si>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</si>
  <si>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</si>
  <si>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</si>
  <si>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</si>
  <si>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</si>
  <si>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</si>
  <si>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</si>
  <si>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</si>
  <si>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</si>
  <si>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</si>
  <si>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</si>
  <si>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</si>
  <si>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</si>
  <si>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</si>
  <si>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</si>
  <si>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</si>
  <si>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</si>
  <si>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</si>
  <si>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</si>
  <si>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</si>
  <si>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</si>
  <si>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</si>
  <si>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</si>
  <si>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</si>
  <si>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</si>
  <si>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</si>
  <si>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</si>
  <si>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</si>
  <si>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</si>
  <si>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</si>
  <si>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</si>
  <si>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</si>
  <si>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</si>
  <si>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</si>
  <si>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</si>
  <si>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</si>
  <si>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</si>
  <si>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</si>
  <si>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</si>
  <si>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</si>
  <si>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</si>
  <si>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</si>
  <si>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</si>
  <si>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</si>
  <si>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</si>
  <si>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</si>
  <si>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</si>
  <si>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</si>
  <si>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</si>
  <si>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</si>
  <si>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</si>
  <si>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</si>
  <si>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</si>
  <si>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</si>
  <si>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</si>
  <si>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</si>
  <si>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</si>
  <si>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</si>
  <si>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</si>
  <si>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</si>
  <si>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</si>
  <si>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</si>
  <si>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</si>
  <si>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</si>
  <si>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</si>
  <si>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</si>
  <si>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</si>
  <si>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</si>
  <si>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</si>
  <si>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</si>
  <si>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</si>
  <si>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</si>
  <si>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</si>
  <si>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</si>
  <si>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</si>
  <si>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</si>
  <si>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</si>
  <si>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</si>
  <si>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</si>
  <si>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</si>
  <si>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</si>
  <si>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</si>
  <si>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</si>
  <si>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</si>
  <si>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</si>
  <si>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</si>
  <si>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</si>
  <si>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</si>
  <si>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</si>
  <si>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</si>
  <si>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</si>
  <si>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</si>
  <si>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</si>
  <si>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</si>
  <si>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</si>
  <si>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</si>
  <si>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</si>
  <si>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</si>
  <si>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</si>
  <si>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</si>
  <si>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</si>
  <si>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</si>
  <si>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</si>
  <si>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</si>
  <si>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</si>
  <si>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</si>
  <si>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</si>
  <si>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</si>
  <si>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</si>
  <si>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</si>
  <si>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</si>
  <si>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</si>
  <si>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</si>
  <si>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</si>
  <si>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</si>
  <si>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</si>
  <si>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</si>
  <si>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</si>
  <si>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</si>
  <si>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</si>
  <si>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</si>
  <si>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</si>
  <si>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</si>
  <si>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</si>
  <si>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</si>
  <si>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</si>
  <si>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</si>
  <si>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</si>
  <si>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</si>
  <si>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</si>
  <si>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</si>
  <si>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</si>
  <si>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</si>
  <si>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</si>
  <si>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</si>
  <si>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</si>
  <si>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</si>
  <si>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</si>
  <si>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</si>
  <si>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</si>
  <si>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</si>
  <si>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</si>
  <si>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</si>
  <si>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</si>
  <si>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</si>
  <si>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</si>
  <si>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</si>
  <si>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</si>
  <si>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</si>
  <si>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</si>
  <si>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</si>
  <si>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</si>
  <si>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</si>
  <si>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</si>
  <si>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</si>
  <si>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</si>
  <si>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</si>
  <si>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</si>
  <si>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</si>
  <si>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</si>
  <si>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</si>
  <si>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</si>
  <si>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</si>
  <si>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</si>
  <si>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</si>
  <si>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</si>
  <si>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</si>
  <si>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</si>
  <si>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</si>
  <si>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</si>
  <si>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</si>
  <si>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</si>
  <si>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</si>
  <si>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</si>
  <si>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</si>
  <si>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</si>
  <si>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</si>
  <si>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</si>
  <si>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</si>
  <si>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</si>
  <si>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</si>
  <si>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</si>
  <si>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</si>
  <si>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</si>
  <si>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</si>
  <si>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</si>
  <si>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</si>
  <si>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</si>
  <si>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</si>
  <si>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</si>
  <si>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</si>
  <si>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</si>
  <si>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</si>
  <si>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</si>
  <si>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</si>
  <si>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</si>
  <si>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</si>
  <si>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</si>
  <si>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</si>
  <si>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</si>
  <si>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</si>
  <si>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</si>
  <si>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</si>
  <si>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</si>
  <si>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</si>
  <si>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</si>
  <si>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</si>
  <si>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</si>
  <si>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</si>
  <si>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</si>
  <si>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</si>
  <si>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</si>
  <si>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</si>
  <si>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</si>
  <si>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</si>
  <si>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</si>
  <si>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</si>
  <si>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</si>
  <si>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</si>
  <si>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</si>
  <si>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</si>
  <si>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</si>
  <si>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</si>
  <si>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</si>
  <si>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</si>
  <si>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</si>
  <si>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</si>
  <si>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</si>
  <si>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</si>
  <si>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</si>
  <si>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</si>
  <si>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</si>
  <si>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</si>
  <si>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</si>
  <si>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</si>
  <si>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</si>
  <si>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</si>
  <si>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</si>
  <si>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</si>
  <si>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</si>
  <si>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</si>
  <si>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</si>
  <si>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</si>
  <si>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</si>
  <si>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</si>
  <si>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</si>
  <si>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</si>
  <si>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</si>
  <si>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</si>
  <si>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</si>
  <si>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</si>
  <si>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</si>
  <si>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</si>
  <si>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</si>
  <si>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</si>
  <si>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</si>
  <si>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</si>
  <si>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</si>
  <si>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</si>
  <si>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</si>
  <si>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</si>
  <si>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</si>
  <si>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</si>
  <si>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</si>
  <si>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</si>
  <si>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</si>
  <si>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</si>
  <si>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</si>
  <si>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</si>
  <si>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</si>
  <si>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</si>
  <si>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</si>
  <si>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</si>
  <si>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</si>
  <si>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</si>
  <si>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</si>
  <si>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</si>
  <si>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</si>
  <si>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</si>
  <si>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</si>
  <si>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</si>
  <si>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</si>
  <si>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</si>
  <si>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</si>
  <si>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</si>
  <si>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</si>
  <si>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</si>
  <si>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</si>
  <si>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</si>
  <si>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</si>
  <si>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</si>
  <si>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</si>
  <si>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</si>
  <si>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</si>
  <si>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</si>
  <si>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</si>
  <si>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</si>
  <si>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</si>
  <si>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</si>
  <si>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</si>
  <si>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</si>
  <si>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</si>
  <si>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</si>
  <si>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</si>
  <si>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</si>
  <si>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</si>
  <si>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</si>
  <si>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</si>
  <si>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</si>
  <si>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</si>
  <si>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</si>
  <si>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</si>
  <si>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</si>
  <si>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</si>
  <si>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</si>
  <si>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</si>
  <si>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</si>
  <si>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</si>
  <si>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</si>
  <si>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</si>
  <si>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</si>
  <si>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</si>
  <si>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</si>
  <si>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</si>
  <si>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</si>
  <si>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</si>
  <si>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</si>
  <si>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</si>
  <si>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</si>
  <si>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</si>
  <si>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</si>
  <si>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</si>
  <si>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</si>
  <si>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</si>
  <si>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</si>
  <si>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</si>
  <si>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</si>
  <si>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</si>
  <si>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</si>
  <si>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</si>
  <si>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</si>
  <si>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</si>
  <si>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</si>
  <si>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</si>
  <si>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</si>
  <si>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</si>
  <si>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</si>
  <si>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</si>
  <si>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</si>
  <si>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</si>
  <si>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</si>
  <si>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</si>
  <si>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</si>
  <si>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</si>
  <si>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</si>
  <si>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</si>
  <si>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</si>
  <si>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</si>
  <si>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</si>
  <si>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</si>
  <si>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</si>
  <si>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</si>
  <si>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</si>
  <si>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</si>
  <si>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</si>
  <si>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</si>
  <si>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</si>
  <si>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</si>
  <si>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</si>
  <si>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</si>
  <si>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</si>
  <si>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</si>
  <si>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</si>
  <si>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</si>
  <si>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</si>
  <si>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</si>
  <si>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</si>
  <si>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</si>
  <si>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</si>
  <si>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</si>
  <si>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</si>
  <si>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</si>
  <si>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</si>
  <si>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</si>
  <si>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</si>
  <si>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</si>
  <si>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</si>
  <si>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</si>
  <si>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</si>
  <si>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</si>
  <si>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</si>
  <si>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</si>
  <si>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</si>
  <si>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</si>
  <si>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</si>
  <si>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</si>
  <si>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</si>
  <si>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</si>
  <si>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</si>
  <si>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</si>
  <si>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</si>
  <si>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</si>
  <si>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</si>
  <si>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</si>
  <si>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</si>
  <si>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</si>
  <si>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</si>
  <si>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</si>
  <si>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</si>
  <si>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</si>
  <si>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</si>
  <si>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</si>
  <si>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</si>
  <si>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</si>
  <si>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</si>
  <si>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</si>
  <si>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</si>
  <si>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</si>
  <si>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</si>
  <si>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</si>
  <si>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</si>
  <si>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</si>
  <si>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</si>
  <si>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</si>
  <si>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</si>
  <si>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</si>
  <si>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</si>
  <si>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</si>
  <si>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</si>
  <si>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</si>
  <si>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</si>
  <si>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</si>
  <si>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</si>
  <si>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</si>
  <si>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</si>
  <si>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</si>
  <si>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</si>
  <si>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</si>
  <si>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</si>
  <si>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</si>
  <si>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</si>
  <si>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</si>
  <si>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</si>
  <si>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</si>
  <si>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</si>
  <si>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</si>
  <si>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</si>
  <si>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</si>
  <si>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</si>
  <si>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</si>
  <si>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</si>
  <si>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</si>
  <si>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</si>
  <si>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</si>
  <si>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</si>
  <si>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</si>
  <si>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</si>
  <si>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</si>
  <si>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</si>
  <si>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</si>
  <si>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</si>
  <si>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</si>
  <si>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</si>
  <si>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</si>
  <si>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</si>
  <si>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</si>
  <si>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</si>
  <si>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</si>
  <si>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</si>
  <si>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</si>
  <si>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</si>
  <si>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</si>
  <si>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</si>
  <si>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</si>
  <si>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</si>
  <si>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</si>
  <si>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</si>
  <si>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</si>
  <si>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</si>
  <si>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</si>
  <si>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</si>
  <si>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</si>
  <si>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</si>
  <si>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</si>
  <si>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</si>
  <si>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</si>
  <si>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</si>
  <si>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</si>
  <si>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</si>
  <si>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</si>
  <si>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</si>
  <si>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</si>
  <si>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</si>
  <si>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</si>
  <si>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</si>
  <si>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</si>
  <si>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</si>
  <si>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</si>
  <si>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</si>
  <si>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</si>
  <si>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</si>
  <si>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</si>
  <si>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</si>
  <si>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</si>
  <si>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</si>
  <si>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</si>
  <si>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</si>
  <si>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</si>
  <si>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</si>
  <si>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</si>
  <si>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</si>
  <si>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</si>
  <si>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</si>
  <si>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</si>
  <si>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</si>
  <si>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</si>
  <si>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</si>
  <si>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</si>
  <si>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</si>
  <si>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</si>
  <si>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</si>
  <si>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</si>
  <si>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</si>
  <si>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</si>
  <si>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</si>
  <si>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</si>
  <si>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</si>
  <si>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</si>
  <si>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</si>
  <si>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</si>
  <si>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</si>
  <si>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</si>
  <si>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</si>
  <si>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</si>
  <si>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</si>
  <si>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</si>
  <si>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</si>
  <si>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</si>
  <si>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</si>
  <si>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</si>
  <si>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</si>
  <si>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</si>
  <si>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</si>
  <si>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</si>
  <si>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</si>
  <si>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</si>
  <si>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</si>
  <si>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</si>
  <si>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</si>
  <si>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</si>
  <si>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</si>
  <si>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</si>
  <si>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</si>
  <si>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</si>
  <si>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</si>
  <si>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</si>
  <si>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</si>
  <si>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</si>
  <si>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</si>
  <si>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</si>
  <si>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</si>
  <si>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</si>
  <si>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</si>
  <si>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</si>
  <si>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</si>
  <si>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</si>
  <si>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</si>
  <si>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</si>
  <si>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</si>
  <si>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</si>
  <si>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</si>
  <si>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</si>
  <si>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</si>
  <si>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</si>
  <si>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</si>
  <si>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</si>
  <si>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</si>
  <si>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</si>
  <si>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</si>
  <si>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</si>
  <si>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</si>
  <si>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</si>
  <si>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</si>
  <si>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</si>
  <si>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</si>
  <si>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</si>
  <si>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</si>
  <si>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</si>
  <si>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</si>
  <si>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</si>
  <si>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</si>
  <si>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</si>
  <si>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</si>
  <si>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</si>
  <si>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</si>
  <si>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</si>
  <si>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</si>
  <si>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</si>
  <si>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</si>
  <si>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</si>
  <si>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</si>
  <si>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</si>
  <si>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</si>
  <si>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</si>
  <si>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</si>
  <si>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</si>
  <si>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</si>
  <si>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</si>
  <si>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</si>
  <si>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</si>
  <si>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</si>
  <si>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</si>
  <si>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</si>
  <si>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</si>
  <si>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</si>
  <si>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</si>
  <si>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</si>
  <si>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</si>
  <si>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</si>
  <si>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</si>
  <si>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</si>
  <si>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</si>
  <si>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</si>
  <si>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</si>
  <si>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</si>
  <si>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</si>
  <si>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</si>
  <si>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</si>
  <si>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</si>
  <si>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</si>
  <si>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</si>
  <si>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</si>
  <si>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</si>
  <si>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</si>
  <si>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</si>
  <si>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</si>
  <si>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</si>
  <si>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</si>
  <si>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</si>
  <si>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</si>
  <si>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</si>
  <si>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</si>
  <si>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</si>
  <si>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</si>
  <si>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</si>
  <si>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</si>
  <si>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</si>
  <si>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</si>
  <si>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</si>
  <si>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</si>
  <si>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</si>
  <si>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</si>
  <si>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</si>
  <si>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</si>
  <si>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</si>
  <si>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</si>
  <si>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</si>
  <si>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</si>
  <si>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</si>
  <si>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</si>
  <si>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</si>
  <si>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</si>
  <si>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</si>
  <si>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</si>
  <si>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</si>
  <si>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</si>
  <si>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</si>
  <si>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</si>
  <si>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</si>
  <si>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</si>
  <si>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</si>
  <si>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</si>
  <si>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</si>
  <si>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</si>
  <si>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</si>
  <si>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</si>
  <si>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</si>
  <si>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</si>
  <si>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</si>
  <si>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</si>
  <si>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</si>
  <si>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</si>
  <si>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</si>
  <si>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</si>
  <si>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</si>
  <si>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</si>
  <si>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</si>
  <si>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</si>
  <si>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</si>
  <si>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</si>
  <si>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</si>
  <si>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</si>
  <si>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</si>
  <si>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</si>
  <si>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</si>
  <si>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</si>
  <si>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</si>
  <si>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</si>
  <si>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</si>
  <si>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</si>
  <si>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</si>
  <si>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</si>
  <si>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</si>
  <si>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</si>
  <si>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</si>
  <si>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</si>
  <si>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</si>
  <si>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</si>
  <si>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</si>
  <si>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</si>
  <si>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</si>
  <si>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</si>
  <si>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</si>
  <si>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</si>
  <si>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</si>
  <si>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</si>
  <si>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</si>
  <si>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</si>
  <si>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</si>
  <si>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</si>
  <si>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</si>
  <si>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</si>
  <si>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</si>
  <si>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</si>
  <si>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</si>
  <si>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</si>
  <si>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</si>
  <si>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</si>
  <si>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</si>
  <si>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</si>
  <si>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</si>
  <si>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</si>
  <si>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</si>
  <si>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</si>
  <si>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</si>
  <si>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</si>
  <si>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</si>
  <si>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</si>
  <si>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</si>
  <si>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</si>
  <si>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</si>
  <si>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</si>
  <si>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</si>
  <si>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</si>
  <si>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</si>
  <si>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</si>
  <si>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</si>
  <si>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</si>
  <si>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</si>
  <si>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</si>
  <si>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</si>
  <si>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</si>
  <si>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</si>
  <si>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</si>
  <si>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</si>
  <si>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</si>
  <si>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</si>
  <si>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</si>
  <si>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</si>
  <si>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</si>
  <si>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</si>
  <si>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</si>
  <si>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</si>
  <si>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</si>
  <si>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</si>
  <si>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</si>
  <si>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</si>
  <si>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</si>
  <si>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</si>
  <si>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</si>
  <si>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</si>
  <si>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</si>
  <si>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</si>
  <si>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</si>
  <si>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</si>
  <si>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</si>
  <si>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</si>
  <si>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</si>
  <si>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</si>
  <si>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</si>
  <si>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</si>
  <si>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</si>
  <si>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</si>
  <si>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</si>
  <si>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</si>
  <si>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</si>
  <si>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</si>
  <si>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</si>
  <si>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</si>
  <si>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</si>
  <si>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</si>
  <si>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</si>
  <si>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</si>
  <si>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</si>
  <si>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</si>
  <si>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</si>
  <si>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</si>
  <si>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</si>
  <si>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</si>
  <si>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</si>
  <si>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</si>
  <si>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</si>
  <si>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</si>
  <si>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</si>
  <si>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</si>
  <si>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</si>
  <si>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</si>
  <si>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</si>
  <si>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</si>
  <si>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</si>
  <si>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</si>
  <si>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</si>
  <si>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</si>
  <si>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</si>
  <si>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</si>
  <si>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</si>
  <si>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</si>
  <si>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</si>
  <si>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</si>
  <si>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</si>
  <si>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</si>
  <si>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</si>
  <si>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</si>
  <si>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</si>
  <si>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</si>
  <si>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</si>
  <si>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</si>
  <si>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</si>
  <si>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</si>
  <si>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</si>
  <si>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</si>
  <si>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</si>
  <si>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</si>
  <si>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</si>
  <si>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</si>
  <si>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</si>
  <si>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</si>
  <si>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</si>
  <si>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</si>
  <si>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</si>
  <si>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</si>
  <si>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</si>
  <si>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</si>
  <si>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</si>
  <si>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</si>
  <si>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</si>
  <si>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</si>
  <si>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</si>
  <si>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</si>
  <si>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</si>
  <si>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</si>
  <si>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</si>
  <si>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</si>
  <si>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</si>
  <si>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</si>
  <si>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</si>
  <si>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</si>
  <si>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</si>
  <si>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</si>
  <si>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</si>
  <si>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</si>
  <si>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</si>
  <si>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</si>
  <si>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</si>
  <si>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</si>
  <si>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</si>
  <si>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</si>
  <si>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</si>
  <si>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</si>
  <si>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</si>
  <si>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</si>
  <si>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</si>
  <si>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</si>
  <si>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</si>
  <si>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</si>
  <si>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</si>
  <si>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</si>
  <si>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</si>
  <si>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</si>
  <si>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</si>
  <si>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</si>
  <si>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</si>
  <si>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</si>
  <si>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</si>
  <si>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</si>
  <si>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</si>
  <si>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</si>
  <si>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</si>
  <si>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</si>
  <si>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</si>
  <si>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</si>
  <si>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</si>
  <si>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</si>
  <si>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</si>
  <si>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</si>
  <si>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</si>
  <si>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</si>
  <si>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</si>
  <si>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</si>
  <si>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</si>
  <si>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</si>
  <si>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</si>
  <si>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</si>
  <si>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</si>
  <si>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</si>
  <si>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</si>
  <si>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</si>
  <si>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</si>
  <si>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</si>
  <si>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</si>
  <si>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</si>
  <si>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</si>
  <si>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</si>
  <si>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</si>
  <si>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</si>
  <si>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</si>
  <si>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</si>
  <si>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</si>
  <si>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</si>
  <si>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</si>
  <si>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</si>
  <si>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</si>
  <si>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</si>
  <si>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</si>
  <si>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</si>
  <si>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</si>
  <si>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</si>
  <si>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</si>
  <si>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</si>
  <si>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</si>
  <si>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</si>
  <si>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</si>
  <si>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</si>
  <si>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</si>
  <si>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</si>
  <si>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</si>
  <si>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</si>
  <si>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</si>
  <si>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</si>
  <si>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</si>
  <si>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</si>
  <si>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</si>
  <si>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</si>
  <si>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</si>
  <si>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</si>
  <si>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</si>
  <si>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</si>
  <si>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</si>
  <si>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</si>
  <si>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</si>
  <si>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</si>
  <si>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</si>
  <si>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</si>
  <si>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</si>
  <si>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</si>
  <si>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</si>
  <si>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</si>
  <si>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</si>
  <si>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</si>
  <si>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</si>
  <si>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</si>
  <si>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</si>
  <si>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</si>
  <si>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</si>
  <si>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</si>
  <si>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</si>
  <si>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</si>
  <si>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</si>
  <si>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</si>
  <si>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</si>
  <si>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</si>
  <si>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</si>
  <si>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</si>
  <si>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</si>
  <si>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</si>
  <si>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</si>
  <si>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</si>
  <si>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</si>
  <si>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</si>
  <si>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</si>
  <si>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</si>
  <si>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</si>
  <si>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</si>
  <si>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</si>
  <si>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</si>
  <si>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</si>
  <si>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</si>
  <si>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</si>
  <si>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</si>
  <si>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</si>
  <si>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</si>
  <si>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</si>
  <si>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</si>
  <si>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</si>
  <si>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</si>
  <si>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</si>
  <si>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</si>
  <si>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</si>
  <si>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</si>
  <si>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</si>
  <si>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</si>
  <si>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</si>
  <si>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</si>
  <si>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</si>
  <si>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</si>
  <si>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</si>
  <si>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</si>
  <si>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</si>
  <si>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</si>
  <si>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</si>
  <si>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</si>
  <si>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</si>
  <si>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</si>
  <si>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</si>
  <si>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</si>
  <si>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</si>
  <si>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</si>
  <si>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</si>
  <si>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</si>
  <si>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</si>
  <si>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</si>
  <si>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</si>
  <si>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</si>
  <si>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</si>
  <si>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</si>
  <si>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</si>
  <si>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</si>
  <si>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</si>
  <si>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</si>
  <si>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</si>
  <si>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</si>
  <si>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</si>
  <si>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</si>
  <si>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</si>
  <si>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</si>
  <si>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</si>
  <si>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</si>
  <si>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</si>
  <si>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</si>
  <si>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</si>
  <si>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</si>
  <si>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</si>
  <si>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</si>
  <si>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</si>
  <si>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</si>
  <si>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</si>
  <si>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</si>
  <si>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</si>
  <si>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</si>
  <si>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</si>
  <si>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</si>
  <si>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</si>
  <si>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</si>
  <si>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</si>
  <si>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</si>
  <si>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</si>
  <si>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</si>
  <si>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</si>
  <si>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</si>
  <si>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</si>
  <si>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</si>
  <si>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</si>
  <si>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</si>
  <si>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</si>
  <si>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</si>
  <si>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</si>
  <si>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</si>
  <si>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</si>
  <si>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</si>
  <si>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</si>
  <si>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</si>
  <si>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</si>
  <si>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</si>
  <si>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</si>
  <si>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</si>
  <si>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</si>
  <si>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</si>
  <si>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</si>
  <si>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</si>
  <si>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</si>
  <si>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</si>
  <si>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</si>
  <si>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</si>
  <si>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</si>
  <si>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</si>
  <si>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</si>
  <si>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</si>
  <si>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</si>
  <si>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</si>
  <si>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</si>
  <si>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</si>
  <si>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</si>
  <si>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</si>
  <si>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</si>
  <si>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</si>
  <si>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</si>
  <si>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</si>
  <si>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</si>
  <si>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</si>
  <si>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</si>
  <si>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</si>
  <si>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</si>
  <si>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</si>
  <si>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</si>
  <si>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</si>
  <si>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</si>
  <si>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</si>
  <si>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</si>
  <si>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</si>
  <si>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</si>
  <si>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</si>
  <si>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</si>
  <si>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</si>
  <si>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</si>
  <si>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</si>
  <si>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</si>
  <si>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</si>
  <si>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</si>
  <si>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</si>
  <si>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</si>
  <si>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</si>
  <si>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</si>
  <si>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</si>
  <si>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</si>
  <si>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</si>
  <si>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</si>
  <si>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</si>
  <si>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</si>
  <si>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</si>
  <si>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</si>
  <si>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</si>
  <si>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</si>
  <si>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</si>
  <si>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</si>
  <si>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</si>
  <si>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</si>
  <si>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</si>
  <si>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</si>
  <si>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</si>
  <si>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</si>
  <si>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</si>
  <si>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</si>
  <si>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</si>
  <si>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</si>
  <si>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</si>
  <si>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</si>
  <si>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</si>
  <si>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</si>
  <si>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</si>
  <si>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</si>
  <si>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</si>
  <si>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</si>
  <si>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</si>
  <si>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</si>
  <si>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</si>
  <si>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</si>
  <si>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</si>
  <si>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</si>
  <si>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</si>
  <si>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</si>
  <si>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</si>
  <si>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</si>
  <si>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</si>
  <si>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</si>
  <si>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</si>
  <si>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</si>
  <si>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</si>
  <si>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</si>
  <si>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</si>
  <si>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</si>
  <si>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</si>
  <si>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</si>
  <si>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</si>
  <si>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</si>
  <si>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</si>
  <si>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</si>
  <si>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</si>
  <si>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</si>
  <si>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</si>
  <si>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</si>
  <si>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</si>
  <si>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</si>
  <si>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</si>
  <si>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</si>
  <si>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</si>
  <si>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</si>
  <si>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</si>
  <si>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</si>
  <si>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</si>
  <si>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</si>
  <si>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</si>
  <si>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</si>
  <si>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</si>
  <si>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</si>
  <si>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</si>
  <si>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</si>
  <si>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</si>
  <si>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</si>
  <si>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</si>
  <si>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</si>
  <si>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</si>
  <si>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</si>
  <si>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</si>
  <si>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</si>
  <si>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</si>
  <si>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</si>
  <si>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</si>
  <si>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</si>
  <si>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</si>
  <si>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</si>
  <si>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</si>
  <si>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</si>
  <si>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</si>
  <si>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</si>
  <si>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</si>
  <si>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</si>
  <si>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</si>
  <si>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</si>
  <si>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</si>
  <si>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</si>
  <si>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</si>
  <si>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</si>
  <si>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</si>
  <si>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</si>
  <si>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</si>
  <si>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</si>
  <si>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</si>
  <si>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</si>
  <si>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</si>
  <si>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</si>
  <si>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</si>
  <si>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</si>
  <si>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</si>
  <si>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</si>
  <si>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</si>
  <si>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</si>
  <si>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</si>
  <si>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</si>
  <si>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</si>
  <si>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</si>
  <si>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</si>
  <si>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</si>
  <si>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</si>
  <si>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</si>
  <si>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</si>
  <si>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</si>
  <si>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</si>
  <si>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</si>
  <si>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</si>
  <si>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</si>
  <si>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</si>
  <si>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</si>
  <si>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</si>
  <si>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</si>
  <si>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</si>
  <si>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</si>
  <si>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</si>
  <si>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</si>
  <si>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</si>
  <si>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</si>
  <si>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</si>
  <si>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</si>
  <si>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</si>
  <si>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</si>
  <si>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</si>
  <si>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</si>
  <si>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</si>
  <si>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</si>
  <si>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</si>
  <si>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</si>
  <si>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</si>
  <si>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</si>
  <si>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</si>
  <si>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</si>
  <si>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</si>
  <si>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</si>
  <si>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</si>
  <si>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</si>
  <si>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</si>
  <si>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</si>
  <si>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</si>
  <si>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</si>
  <si>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</si>
  <si>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</si>
  <si>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</si>
  <si>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</si>
  <si>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</si>
  <si>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</si>
  <si>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</si>
  <si>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</si>
  <si>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</si>
  <si>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</si>
  <si>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</si>
  <si>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</si>
  <si>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</si>
  <si>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</si>
  <si>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</si>
  <si>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</si>
  <si>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</si>
  <si>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</si>
  <si>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</si>
  <si>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</si>
  <si>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</si>
  <si>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</si>
  <si>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</si>
  <si>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</si>
  <si>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</si>
  <si>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</si>
  <si>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</si>
  <si>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</si>
  <si>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</si>
  <si>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</si>
  <si>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</si>
  <si>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</si>
  <si>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</si>
  <si>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</si>
  <si>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</si>
  <si>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</si>
  <si>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</si>
  <si>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</si>
  <si>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</si>
  <si>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</si>
  <si>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</si>
  <si>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</si>
  <si>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</si>
  <si>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</si>
  <si>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</si>
  <si>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</si>
  <si>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</si>
  <si>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</si>
  <si>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</si>
  <si>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</si>
  <si>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</si>
  <si>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</si>
  <si>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</si>
  <si>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</si>
  <si>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</si>
  <si>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</si>
  <si>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</si>
  <si>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</si>
  <si>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</si>
  <si>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</si>
  <si>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</si>
  <si>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</si>
  <si>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</si>
  <si>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</si>
  <si>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</si>
  <si>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</si>
  <si>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</si>
  <si>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</si>
  <si>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</si>
  <si>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</si>
  <si>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</si>
  <si>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</si>
  <si>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</si>
  <si>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</si>
  <si>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</si>
  <si>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</si>
  <si>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</si>
  <si>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</si>
  <si>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</si>
  <si>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</si>
  <si>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</si>
  <si>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</si>
  <si>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</si>
  <si>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</si>
  <si>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</si>
  <si>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</si>
  <si>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</si>
  <si>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</si>
  <si>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</si>
  <si>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</si>
  <si>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</si>
  <si>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</si>
  <si>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</si>
  <si>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</si>
  <si>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</si>
  <si>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</si>
  <si>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</si>
  <si>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</si>
  <si>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</si>
  <si>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</si>
  <si>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</si>
  <si>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</si>
  <si>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</si>
  <si>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</si>
  <si>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</si>
  <si>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</si>
  <si>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</si>
  <si>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</si>
  <si>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</si>
  <si>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</si>
  <si>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</si>
  <si>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</si>
  <si>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</si>
  <si>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</si>
  <si>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</si>
  <si>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</si>
  <si>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</si>
  <si>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</si>
  <si>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</si>
  <si>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</si>
  <si>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</si>
  <si>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</si>
  <si>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</si>
  <si>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</si>
  <si>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</si>
  <si>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</si>
  <si>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</si>
  <si>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</si>
  <si>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</si>
  <si>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</si>
  <si>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</si>
  <si>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</si>
  <si>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</si>
  <si>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</si>
  <si>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</si>
  <si>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</si>
  <si>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</si>
  <si>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</si>
  <si>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</si>
  <si>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</si>
  <si>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</si>
  <si>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</si>
  <si>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</si>
  <si>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</si>
  <si>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</si>
  <si>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</si>
  <si>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</si>
  <si>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</si>
  <si>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</si>
  <si>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</si>
  <si>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</si>
  <si>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</si>
  <si>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</si>
  <si>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</si>
  <si>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</si>
  <si>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</si>
  <si>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</si>
  <si>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</si>
  <si>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</si>
  <si>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</si>
  <si>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</si>
  <si>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</si>
  <si>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</si>
  <si>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</si>
  <si>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</si>
  <si>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</si>
  <si>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</si>
  <si>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</si>
  <si>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</si>
  <si>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</si>
  <si>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</si>
  <si>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</si>
  <si>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</si>
  <si>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</si>
  <si>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</si>
  <si>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</si>
  <si>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</si>
  <si>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</si>
  <si>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</si>
  <si>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</si>
  <si>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</si>
  <si>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</si>
  <si>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</si>
  <si>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</si>
  <si>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</si>
  <si>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</si>
  <si>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</si>
  <si>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</si>
  <si>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</si>
  <si>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</si>
  <si>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</si>
  <si>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</si>
  <si>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</si>
  <si>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</si>
  <si>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</si>
  <si>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</si>
  <si>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</si>
  <si>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</si>
  <si>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</si>
  <si>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</si>
  <si>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</si>
  <si>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</si>
  <si>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</si>
  <si>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</si>
  <si>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</si>
  <si>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</si>
  <si>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</si>
  <si>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</si>
  <si>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</si>
  <si>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</si>
  <si>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</si>
  <si>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</si>
  <si>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</si>
  <si>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</si>
  <si>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</si>
  <si>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</si>
  <si>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</si>
  <si>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</si>
  <si>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</si>
  <si>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</si>
  <si>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</si>
  <si>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</si>
  <si>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</si>
  <si>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</si>
  <si>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</si>
  <si>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</si>
  <si>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</si>
  <si>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</si>
  <si>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</si>
  <si>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</si>
  <si>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</si>
  <si>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</si>
  <si>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</si>
  <si>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</si>
  <si>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</si>
  <si>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</si>
  <si>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</si>
  <si>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</si>
  <si>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</si>
  <si>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</si>
  <si>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</si>
  <si>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</si>
  <si>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</si>
  <si>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</si>
  <si>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</si>
  <si>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</si>
  <si>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</si>
  <si>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</si>
  <si>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</si>
  <si>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</si>
  <si>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</si>
  <si>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</si>
  <si>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</si>
  <si>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</si>
  <si>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</si>
  <si>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</si>
  <si>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</si>
  <si>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</si>
  <si>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</si>
  <si>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</si>
  <si>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</si>
  <si>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</si>
  <si>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</si>
  <si>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</si>
  <si>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</si>
  <si>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</si>
  <si>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</si>
  <si>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</si>
  <si>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</si>
  <si>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</si>
  <si>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</si>
  <si>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</si>
  <si>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</si>
  <si>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</si>
  <si>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</si>
  <si>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</si>
  <si>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</si>
  <si>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</si>
  <si>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</si>
  <si>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</si>
  <si>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</si>
  <si>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</si>
  <si>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</si>
  <si>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</si>
  <si>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</si>
  <si>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</si>
  <si>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</si>
  <si>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</si>
  <si>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</si>
  <si>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</si>
  <si>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</si>
  <si>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</si>
  <si>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</si>
  <si>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</si>
  <si>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</si>
  <si>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</si>
  <si>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</si>
  <si>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</si>
  <si>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</si>
  <si>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</si>
  <si>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</si>
  <si>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</si>
  <si>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</si>
  <si>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</si>
  <si>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</si>
  <si>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</si>
  <si>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</si>
  <si>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</si>
  <si>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</si>
  <si>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</si>
  <si>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</si>
  <si>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</si>
  <si>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</si>
  <si>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</si>
  <si>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</si>
  <si>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</si>
  <si>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</si>
  <si>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</si>
  <si>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</si>
  <si>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</si>
  <si>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</si>
  <si>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</si>
  <si>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</si>
  <si>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</si>
  <si>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</si>
  <si>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</si>
  <si>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</si>
  <si>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</si>
  <si>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</si>
  <si>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</si>
  <si>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</si>
  <si>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</si>
  <si>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</si>
  <si>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</si>
  <si>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</si>
  <si>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</si>
  <si>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</si>
  <si>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</si>
  <si>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</si>
  <si>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</si>
  <si>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</si>
  <si>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</si>
  <si>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</si>
  <si>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</si>
  <si>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</si>
  <si>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</si>
  <si>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</si>
  <si>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</si>
  <si>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</si>
  <si>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</si>
  <si>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</si>
  <si>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</si>
  <si>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</si>
  <si>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</si>
  <si>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</si>
  <si>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</si>
  <si>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</si>
  <si>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</si>
  <si>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</si>
  <si>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</si>
  <si>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</si>
  <si>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</si>
  <si>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</si>
  <si>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</si>
  <si>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</si>
  <si>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</si>
  <si>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</si>
  <si>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</si>
  <si>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</si>
  <si>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</si>
  <si>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</si>
  <si>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</si>
  <si>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</si>
  <si>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</si>
  <si>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</si>
  <si>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</si>
  <si>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</si>
  <si>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</si>
  <si>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</si>
  <si>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</si>
  <si>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</si>
  <si>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</si>
  <si>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</si>
  <si>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</si>
  <si>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</si>
  <si>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</si>
  <si>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</si>
  <si>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</si>
  <si>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</si>
  <si>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</si>
  <si>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</si>
  <si>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</si>
  <si>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</si>
  <si>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</si>
  <si>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</si>
  <si>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</si>
  <si>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</si>
  <si>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</si>
  <si>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</si>
  <si>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</si>
  <si>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</si>
  <si>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</si>
  <si>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</si>
  <si>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</si>
  <si>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</si>
  <si>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</si>
  <si>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</si>
  <si>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</si>
  <si>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</si>
  <si>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</si>
  <si>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</si>
  <si>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</si>
  <si>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</si>
  <si>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</si>
  <si>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</si>
  <si>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</si>
  <si>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</si>
  <si>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</si>
  <si>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</si>
  <si>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</si>
  <si>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</si>
  <si>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</si>
  <si>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</si>
  <si>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</si>
  <si>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</si>
  <si>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</si>
  <si>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</si>
  <si>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</si>
  <si>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</si>
  <si>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</si>
  <si>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</si>
  <si>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</si>
  <si>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</si>
  <si>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</si>
  <si>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</si>
  <si>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</si>
  <si>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</si>
  <si>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</si>
  <si>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</si>
  <si>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</si>
  <si>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</si>
  <si>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</si>
  <si>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</si>
  <si>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</si>
  <si>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</si>
  <si>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</si>
  <si>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</si>
  <si>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</si>
  <si>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</si>
  <si>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</si>
  <si>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</si>
  <si>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</si>
  <si>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</si>
  <si>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</si>
  <si>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</si>
  <si>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</si>
  <si>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</si>
  <si>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</si>
  <si>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</si>
  <si>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</si>
  <si>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</si>
  <si>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</si>
  <si>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</si>
  <si>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</si>
  <si>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</si>
  <si>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</si>
  <si>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</si>
  <si>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</si>
  <si>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</si>
  <si>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</si>
  <si>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</si>
  <si>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</si>
  <si>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</si>
  <si>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</si>
  <si>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</si>
  <si>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</si>
  <si>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</si>
  <si>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</si>
  <si>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</si>
  <si>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</si>
  <si>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</si>
  <si>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</si>
  <si>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</si>
  <si>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</si>
  <si>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</si>
  <si>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</si>
  <si>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</si>
  <si>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</si>
  <si>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</si>
  <si>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</si>
  <si>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</si>
  <si>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</si>
  <si>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</si>
  <si>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</si>
  <si>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</si>
  <si>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</si>
  <si>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</si>
  <si>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</si>
  <si>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</si>
  <si>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</si>
  <si>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</si>
  <si>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</si>
  <si>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</si>
  <si>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</si>
  <si>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</si>
  <si>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</si>
  <si>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</si>
  <si>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</si>
  <si>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</si>
  <si>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</si>
  <si>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</si>
  <si>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</si>
  <si>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</si>
  <si>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</si>
  <si>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</si>
  <si>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</si>
  <si>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</si>
  <si>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</si>
  <si>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</si>
  <si>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</si>
  <si>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</si>
  <si>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</si>
  <si>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</si>
  <si>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</si>
  <si>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</si>
  <si>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</si>
  <si>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</si>
  <si>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</si>
  <si>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</si>
  <si>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</si>
  <si>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</si>
  <si>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</si>
  <si>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</si>
  <si>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</si>
  <si>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</si>
  <si>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</si>
  <si>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</si>
  <si>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</si>
  <si>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</si>
  <si>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</si>
  <si>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</si>
  <si>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</si>
  <si>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</si>
  <si>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</si>
  <si>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</si>
  <si>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</si>
  <si>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</si>
  <si>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</si>
  <si>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</si>
  <si>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</si>
  <si>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</si>
  <si>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</si>
  <si>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</si>
  <si>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</si>
  <si>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</si>
  <si>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</si>
  <si>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</si>
  <si>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</si>
  <si>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</si>
  <si>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</si>
  <si>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</si>
  <si>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</si>
  <si>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</si>
  <si>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</si>
  <si>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</si>
  <si>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</si>
  <si>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</si>
  <si>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</si>
  <si>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</si>
  <si>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</si>
  <si>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</si>
  <si>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</si>
  <si>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</si>
  <si>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</si>
  <si>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</si>
  <si>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</si>
  <si>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</si>
  <si>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</si>
  <si>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</si>
  <si>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</si>
  <si>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</si>
  <si>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</si>
  <si>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</si>
  <si>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</si>
  <si>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</si>
  <si>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</si>
  <si>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</si>
  <si>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</si>
  <si>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</si>
  <si>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</si>
  <si>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</si>
  <si>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</si>
  <si>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</si>
  <si>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</si>
  <si>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</si>
  <si>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</si>
  <si>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</si>
  <si>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</si>
  <si>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</si>
  <si>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</si>
  <si>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</si>
  <si>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</si>
  <si>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</si>
  <si>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</si>
  <si>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</si>
  <si>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</si>
  <si>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</si>
  <si>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</si>
  <si>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</si>
  <si>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</si>
  <si>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</si>
  <si>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</si>
  <si>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</si>
  <si>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</si>
  <si>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</si>
  <si>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</si>
  <si>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</si>
  <si>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</si>
  <si>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</si>
  <si>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</si>
  <si>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</si>
  <si>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</si>
  <si>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</si>
  <si>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</si>
  <si>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</si>
  <si>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</si>
  <si>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</si>
  <si>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</si>
  <si>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</si>
  <si>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</si>
  <si>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</si>
  <si>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</si>
  <si>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</si>
  <si>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</si>
  <si>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</si>
  <si>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</si>
  <si>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</si>
  <si>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</si>
  <si>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</si>
  <si>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</si>
  <si>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</si>
  <si>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</si>
  <si>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</si>
  <si>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</si>
  <si>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</si>
  <si>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</si>
  <si>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</si>
  <si>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</si>
  <si>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</si>
  <si>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</si>
  <si>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</si>
  <si>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</si>
  <si>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</si>
  <si>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</si>
  <si>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</si>
  <si>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</si>
  <si>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</si>
  <si>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</si>
  <si>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</si>
  <si>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</si>
  <si>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</si>
  <si>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</si>
  <si>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</si>
  <si>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</si>
  <si>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</si>
  <si>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</si>
  <si>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</si>
  <si>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</si>
  <si>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</si>
  <si>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</si>
  <si>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</si>
  <si>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</si>
  <si>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</si>
  <si>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</si>
  <si>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</si>
  <si>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</si>
  <si>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</si>
  <si>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</si>
  <si>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</si>
  <si>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</si>
  <si>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</si>
  <si>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</si>
  <si>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</si>
  <si>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</si>
  <si>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</si>
  <si>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</si>
  <si>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</si>
  <si>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</si>
  <si>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</si>
  <si>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</si>
  <si>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</si>
  <si>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</si>
  <si>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</si>
  <si>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</si>
  <si>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</si>
  <si>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</si>
  <si>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</si>
  <si>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</si>
  <si>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</si>
  <si>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</si>
  <si>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</si>
  <si>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</si>
  <si>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</si>
  <si>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</si>
  <si>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</si>
  <si>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</si>
  <si>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</si>
  <si>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</si>
  <si>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</si>
  <si>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</si>
  <si>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</si>
  <si>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</si>
  <si>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</si>
  <si>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</si>
  <si>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</si>
  <si>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</si>
  <si>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</si>
  <si>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</si>
  <si>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</si>
  <si>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</si>
  <si>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</si>
  <si>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</si>
  <si>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</si>
  <si>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</si>
  <si>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</si>
  <si>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</si>
  <si>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</si>
  <si>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</si>
  <si>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</si>
  <si>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</si>
  <si>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</si>
  <si>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</si>
  <si>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</si>
  <si>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</si>
  <si>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</si>
  <si>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</si>
  <si>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</si>
  <si>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</si>
  <si>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</si>
  <si>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</si>
  <si>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</si>
  <si>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</si>
  <si>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</si>
  <si>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</si>
  <si>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</si>
  <si>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</si>
  <si>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</si>
  <si>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</si>
  <si>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</si>
  <si>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</si>
  <si>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</si>
  <si>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</si>
  <si>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</si>
  <si>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</si>
  <si>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</si>
  <si>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</si>
  <si>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</si>
  <si>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</si>
  <si>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</si>
  <si>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</si>
  <si>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</si>
  <si>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</si>
  <si>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</si>
  <si>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</si>
  <si>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</si>
  <si>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</si>
  <si>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</si>
  <si>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</si>
  <si>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</si>
  <si>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</si>
  <si>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</si>
  <si>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</si>
  <si>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</si>
  <si>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</si>
  <si>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</si>
  <si>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</si>
  <si>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</si>
  <si>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</si>
  <si>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</si>
  <si>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</si>
  <si>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</si>
  <si>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</si>
  <si>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</si>
  <si>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</si>
  <si>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</si>
  <si>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</si>
  <si>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</si>
  <si>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</si>
  <si>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</si>
  <si>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</si>
  <si>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</si>
  <si>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</si>
  <si>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</si>
  <si>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</si>
  <si>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</si>
  <si>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</si>
  <si>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</si>
  <si>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</si>
  <si>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</si>
  <si>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</si>
  <si>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</si>
  <si>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</si>
  <si>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</si>
  <si>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</si>
  <si>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</si>
  <si>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</si>
  <si>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</si>
  <si>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</si>
  <si>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</si>
  <si>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</si>
  <si>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</si>
  <si>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</si>
  <si>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</si>
  <si>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</si>
  <si>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</si>
  <si>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</si>
  <si>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</si>
  <si>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</si>
  <si>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</si>
  <si>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</si>
  <si>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</si>
  <si>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</si>
  <si>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</si>
  <si>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</si>
  <si>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</si>
  <si>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</si>
  <si>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</si>
  <si>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</si>
  <si>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</si>
  <si>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</si>
  <si>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</si>
  <si>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</si>
  <si>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</si>
  <si>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</si>
  <si>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</si>
  <si>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</si>
  <si>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</si>
  <si>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</si>
  <si>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</si>
  <si>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</si>
  <si>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</si>
  <si>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</si>
  <si>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</si>
  <si>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</si>
  <si>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</si>
  <si>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</si>
  <si>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</si>
  <si>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</si>
  <si>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</si>
  <si>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</si>
  <si>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</si>
  <si>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</si>
  <si>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</si>
  <si>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</si>
  <si>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</si>
  <si>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</si>
  <si>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</si>
  <si>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</si>
  <si>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</si>
  <si>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</si>
  <si>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</si>
  <si>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</si>
  <si>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</si>
  <si>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</si>
  <si>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</si>
  <si>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</si>
  <si>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</si>
  <si>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</si>
  <si>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</si>
  <si>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</si>
  <si>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</si>
  <si>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</si>
  <si>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</si>
  <si>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</si>
  <si>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</si>
  <si>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</si>
  <si>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</si>
  <si>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</si>
  <si>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</si>
  <si>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</si>
  <si>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</si>
  <si>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</si>
  <si>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</si>
  <si>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</si>
  <si>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</si>
  <si>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</si>
  <si>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</si>
  <si>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</si>
  <si>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</si>
  <si>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</si>
  <si>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</si>
  <si>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</si>
  <si>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</si>
  <si>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</si>
  <si>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</si>
  <si>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</si>
  <si>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</si>
  <si>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</si>
  <si>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</si>
  <si>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</si>
  <si>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</si>
  <si>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</si>
  <si>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</si>
  <si>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</si>
  <si>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</si>
  <si>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</si>
  <si>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</si>
  <si>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</si>
  <si>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</si>
  <si>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</si>
  <si>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</si>
  <si>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</si>
  <si>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</si>
  <si>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</si>
  <si>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</si>
  <si>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</si>
  <si>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</si>
  <si>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</si>
  <si>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</si>
  <si>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</si>
  <si>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</si>
  <si>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</si>
  <si>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</si>
  <si>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</si>
  <si>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</si>
  <si>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</si>
  <si>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</si>
  <si>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</si>
  <si>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</si>
  <si>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</si>
  <si>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</si>
  <si>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</si>
  <si>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</si>
  <si>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</si>
  <si>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</si>
  <si>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</si>
  <si>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</si>
  <si>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</si>
  <si>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</si>
  <si>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</si>
  <si>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</si>
  <si>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</si>
  <si>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</si>
  <si>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</si>
  <si>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</si>
  <si>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</si>
  <si>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</si>
  <si>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</si>
  <si>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</si>
  <si>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</si>
  <si>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</si>
  <si>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</si>
  <si>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</si>
  <si>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</si>
  <si>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</si>
  <si>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</si>
  <si>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</si>
  <si>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</si>
  <si>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</si>
  <si>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</si>
  <si>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</si>
  <si>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</si>
  <si>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</si>
  <si>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</si>
  <si>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</si>
  <si>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</si>
  <si>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</si>
  <si>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</si>
  <si>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</si>
  <si>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</si>
  <si>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</si>
  <si>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</si>
  <si>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</si>
  <si>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</si>
  <si>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</si>
  <si>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</si>
  <si>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</si>
  <si>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</si>
  <si>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</si>
  <si>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</si>
  <si>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</si>
  <si>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</si>
  <si>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</si>
  <si>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</si>
  <si>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</si>
  <si>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</si>
  <si>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</si>
  <si>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</si>
  <si>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</si>
  <si>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</si>
  <si>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</si>
  <si>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</si>
  <si>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</si>
  <si>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</si>
  <si>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</si>
  <si>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</si>
  <si>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</si>
  <si>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</si>
  <si>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</si>
  <si>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</si>
  <si>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</si>
  <si>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</si>
  <si>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</si>
  <si>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</si>
  <si>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</si>
  <si>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</si>
  <si>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</si>
  <si>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</si>
  <si>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</si>
  <si>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</si>
  <si>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</si>
  <si>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</si>
  <si>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</si>
  <si>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</si>
  <si>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</si>
  <si>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</si>
  <si>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</si>
  <si>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</si>
  <si>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</si>
  <si>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</si>
  <si>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</si>
  <si>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</si>
  <si>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</si>
  <si>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</si>
  <si>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</si>
  <si>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</si>
  <si>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</si>
  <si>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</si>
  <si>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</si>
  <si>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</si>
  <si>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</si>
  <si>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</si>
  <si>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</si>
  <si>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</si>
  <si>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</si>
  <si>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</si>
  <si>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</si>
  <si>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</si>
  <si>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</si>
  <si>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</si>
  <si>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</si>
  <si>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</si>
  <si>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</si>
  <si>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</si>
  <si>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</si>
  <si>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</si>
  <si>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</si>
  <si>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</si>
  <si>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</si>
  <si>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</si>
  <si>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</si>
  <si>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</si>
  <si>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</si>
  <si>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</si>
  <si>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</si>
  <si>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</si>
  <si>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</si>
  <si>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</si>
  <si>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</si>
  <si>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</si>
  <si>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</si>
  <si>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</si>
  <si>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</si>
  <si>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</si>
  <si>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</si>
  <si>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</si>
  <si>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</si>
  <si>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</si>
  <si>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</si>
  <si>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</si>
  <si>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</si>
  <si>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</si>
  <si>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</si>
  <si>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</si>
  <si>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</si>
  <si>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</si>
  <si>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</si>
  <si>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</si>
  <si>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</si>
  <si>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</si>
  <si>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</si>
  <si>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</si>
  <si>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</si>
  <si>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</si>
  <si>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</si>
  <si>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</si>
  <si>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</si>
  <si>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</si>
  <si>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</si>
  <si>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</si>
  <si>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</si>
  <si>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</si>
  <si>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</si>
  <si>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</si>
  <si>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</si>
  <si>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</si>
  <si>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</si>
  <si>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</si>
  <si>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</si>
  <si>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</si>
  <si>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</si>
  <si>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</si>
  <si>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</si>
  <si>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</si>
  <si>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</si>
  <si>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</si>
  <si>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</si>
  <si>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</si>
  <si>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</si>
  <si>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</si>
  <si>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</si>
  <si>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</si>
  <si>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</si>
  <si>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</si>
  <si>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</si>
  <si>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</si>
  <si>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</si>
  <si>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</si>
  <si>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</si>
  <si>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</si>
  <si>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</si>
  <si>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</si>
  <si>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</si>
  <si>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</si>
  <si>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</si>
  <si>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</si>
  <si>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</si>
  <si>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</si>
  <si>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</si>
  <si>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</si>
  <si>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</si>
  <si>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</si>
  <si>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</si>
  <si>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</si>
  <si>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</si>
  <si>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</si>
  <si>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</si>
  <si>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</si>
  <si>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</si>
  <si>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</si>
  <si>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</si>
  <si>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</si>
  <si>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</si>
  <si>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</si>
  <si>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</si>
  <si>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</si>
  <si>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</si>
  <si>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</si>
  <si>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</si>
  <si>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</si>
  <si>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</si>
  <si>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</si>
  <si>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</si>
  <si>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</si>
  <si>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</si>
  <si>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</si>
  <si>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</si>
  <si>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</si>
  <si>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</si>
  <si>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</si>
  <si>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</si>
  <si>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</si>
  <si>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</si>
  <si>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</si>
  <si>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</si>
  <si>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</si>
  <si>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</si>
  <si>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</si>
  <si>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</si>
  <si>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</si>
  <si>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</si>
  <si>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</si>
  <si>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</si>
  <si>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</si>
  <si>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</si>
  <si>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</si>
  <si>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</si>
  <si>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</si>
  <si>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</si>
  <si>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</si>
  <si>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</si>
  <si>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</si>
  <si>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</si>
  <si>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</si>
  <si>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</si>
  <si>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</si>
  <si>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</si>
  <si>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</si>
  <si>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</si>
  <si>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</si>
  <si>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</si>
  <si>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</si>
  <si>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</si>
  <si>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</si>
  <si>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</si>
  <si>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</si>
  <si>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</si>
  <si>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</si>
  <si>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</si>
  <si>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</si>
  <si>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</si>
  <si>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</si>
  <si>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</si>
  <si>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</si>
  <si>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</si>
  <si>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</si>
  <si>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</si>
  <si>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</si>
  <si>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</si>
  <si>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</si>
  <si>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</si>
  <si>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</si>
  <si>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</si>
  <si>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</si>
  <si>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</si>
  <si>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</si>
  <si>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</si>
  <si>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</si>
  <si>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</si>
  <si>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</si>
  <si>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</si>
  <si>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</si>
  <si>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</si>
  <si>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</si>
  <si>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</si>
  <si>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</si>
  <si>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</si>
  <si>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</si>
  <si>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</si>
  <si>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</si>
  <si>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</si>
  <si>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</si>
  <si>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</si>
  <si>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</si>
  <si>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</si>
  <si>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</si>
  <si>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</si>
  <si>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</si>
  <si>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</si>
  <si>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</si>
  <si>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</si>
  <si>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</si>
  <si>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</si>
  <si>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</si>
  <si>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</si>
  <si>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</si>
  <si>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</si>
  <si>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</si>
  <si>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</si>
  <si>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</si>
  <si>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</si>
  <si>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</si>
  <si>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</si>
  <si>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</si>
  <si>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</si>
  <si>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</si>
  <si>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</si>
  <si>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</si>
  <si>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</si>
  <si>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</si>
  <si>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</si>
  <si>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</si>
  <si>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</si>
  <si>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</si>
  <si>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</si>
  <si>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</si>
  <si>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</si>
  <si>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</si>
  <si>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</si>
  <si>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</si>
  <si>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</si>
  <si>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</si>
  <si>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</si>
  <si>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</si>
  <si>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</si>
  <si>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</si>
  <si>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</si>
  <si>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</si>
  <si>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</si>
  <si>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</si>
  <si>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</si>
  <si>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</si>
  <si>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</si>
  <si>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</si>
  <si>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</si>
  <si>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</si>
  <si>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</si>
  <si>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</si>
  <si>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</si>
  <si>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</si>
  <si>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</si>
  <si>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</si>
  <si>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</si>
  <si>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</si>
  <si>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</si>
  <si>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</si>
  <si>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</si>
  <si>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</si>
  <si>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</si>
  <si>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</si>
  <si>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</si>
  <si>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</si>
  <si>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</si>
  <si>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</si>
  <si>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</si>
  <si>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</si>
  <si>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</si>
  <si>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</si>
  <si>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</si>
  <si>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</si>
  <si>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</si>
  <si>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</si>
  <si>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</si>
  <si>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</si>
  <si>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</si>
  <si>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</si>
  <si>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</si>
  <si>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</si>
  <si>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</si>
  <si>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</si>
  <si>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</si>
  <si>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</si>
  <si>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</si>
  <si>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</si>
  <si>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</si>
  <si>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</si>
  <si>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</si>
  <si>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</si>
  <si>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</si>
  <si>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</si>
  <si>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</si>
  <si>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</si>
  <si>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</si>
  <si>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</si>
  <si>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</si>
  <si>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</si>
  <si>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</si>
  <si>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</si>
  <si>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</si>
  <si>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</si>
  <si>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</si>
  <si>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</si>
  <si>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</si>
  <si>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</si>
  <si>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</si>
  <si>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</si>
  <si>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</si>
  <si>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</si>
  <si>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</si>
  <si>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</si>
  <si>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</si>
  <si>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</si>
  <si>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</si>
  <si>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</si>
  <si>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</si>
  <si>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</si>
  <si>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</si>
  <si>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</si>
  <si>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</si>
  <si>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</si>
  <si>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</si>
  <si>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</si>
  <si>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</si>
  <si>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</si>
  <si>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</si>
  <si>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</si>
  <si>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</si>
  <si>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</si>
  <si>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</si>
  <si>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</si>
  <si>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</si>
  <si>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</si>
  <si>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</si>
  <si>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</si>
  <si>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</si>
  <si>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</si>
  <si>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</si>
  <si>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</si>
  <si>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</si>
  <si>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</si>
  <si>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</si>
  <si>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</si>
  <si>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</si>
  <si>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</si>
  <si>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</si>
  <si>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</si>
  <si>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</si>
  <si>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</si>
  <si>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</si>
  <si>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</si>
  <si>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</si>
  <si>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</si>
  <si>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</si>
  <si>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</si>
  <si>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</si>
  <si>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</si>
  <si>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</si>
  <si>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</si>
  <si>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</si>
  <si>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</si>
  <si>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</si>
  <si>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</si>
  <si>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</si>
  <si>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</si>
  <si>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</si>
  <si>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</si>
  <si>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</si>
  <si>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</si>
  <si>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</si>
  <si>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</si>
  <si>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</si>
  <si>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</si>
  <si>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</si>
  <si>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</si>
  <si>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</si>
  <si>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</si>
  <si>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</si>
  <si>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</si>
  <si>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</si>
  <si>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</si>
  <si>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</si>
  <si>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</si>
  <si>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</si>
  <si>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</si>
  <si>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</si>
  <si>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</si>
  <si>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</si>
  <si>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</si>
  <si>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</si>
  <si>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</si>
  <si>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</si>
  <si>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</si>
  <si>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</si>
  <si>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</si>
  <si>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</si>
  <si>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</si>
  <si>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</si>
  <si>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</si>
  <si>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</si>
  <si>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</si>
  <si>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</si>
  <si>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</si>
  <si>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</si>
  <si>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</si>
  <si>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</si>
  <si>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</si>
  <si>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</si>
  <si>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</si>
  <si>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</si>
  <si>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</si>
  <si>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</si>
  <si>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</si>
  <si>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</si>
  <si>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</si>
  <si>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</si>
  <si>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</si>
  <si>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</si>
  <si>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</si>
  <si>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</si>
  <si>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</si>
  <si>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</si>
  <si>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</si>
  <si>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</si>
  <si>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</si>
  <si>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</si>
  <si>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</si>
  <si>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</si>
  <si>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</si>
  <si>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</si>
  <si>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</si>
  <si>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</si>
  <si>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</si>
  <si>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</si>
  <si>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</si>
  <si>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</si>
  <si>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</si>
  <si>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</si>
  <si>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</si>
  <si>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</si>
  <si>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</si>
  <si>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</si>
  <si>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</si>
  <si>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</si>
  <si>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</si>
  <si>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</si>
  <si>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</si>
  <si>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</si>
  <si>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</si>
  <si>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</si>
  <si>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</si>
  <si>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</si>
  <si>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</si>
  <si>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</si>
  <si>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</si>
  <si>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</si>
  <si>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</si>
  <si>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</si>
  <si>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</si>
  <si>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</si>
  <si>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</si>
  <si>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</si>
  <si>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</si>
  <si>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</si>
  <si>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</si>
  <si>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</si>
  <si>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</si>
  <si>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</si>
  <si>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</si>
  <si>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</si>
  <si>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</si>
  <si>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</si>
  <si>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</si>
  <si>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</si>
  <si>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</si>
  <si>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</si>
  <si>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</si>
  <si>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</si>
  <si>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</si>
  <si>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</si>
  <si>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</si>
  <si>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</si>
  <si>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</si>
  <si>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</si>
  <si>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</si>
  <si>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</si>
  <si>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</si>
  <si>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</si>
  <si>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</si>
  <si>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</si>
  <si>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</si>
  <si>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</si>
  <si>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</si>
  <si>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</si>
  <si>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</si>
  <si>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</si>
  <si>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</si>
  <si>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</si>
  <si>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</si>
  <si>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</si>
  <si>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</si>
  <si>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</si>
  <si>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</si>
  <si>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</si>
  <si>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</si>
  <si>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</si>
  <si>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</si>
  <si>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</si>
  <si>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</si>
  <si>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</si>
  <si>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</si>
  <si>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</si>
  <si>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</si>
  <si>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</si>
  <si>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</si>
  <si>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</si>
  <si>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</si>
  <si>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</si>
  <si>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</si>
  <si>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</si>
  <si>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</si>
  <si>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</si>
  <si>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</si>
  <si>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</si>
  <si>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</si>
  <si>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</si>
  <si>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</si>
  <si>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</si>
  <si>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</si>
  <si>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</si>
  <si>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</si>
  <si>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</si>
  <si>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</si>
  <si>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</si>
  <si>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</si>
  <si>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</si>
  <si>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</si>
  <si>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</si>
  <si>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</si>
  <si>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</si>
  <si>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</si>
  <si>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</si>
  <si>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</si>
  <si>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</si>
  <si>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</si>
  <si>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</si>
  <si>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</si>
  <si>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</si>
  <si>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</si>
  <si>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</si>
  <si>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</si>
  <si>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</si>
  <si>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</si>
  <si>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</si>
  <si>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</si>
  <si>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</si>
  <si>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</si>
  <si>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</si>
  <si>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</si>
  <si>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</si>
  <si>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</si>
  <si>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</si>
  <si>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</si>
  <si>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</si>
  <si>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</si>
  <si>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</si>
  <si>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</si>
  <si>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</si>
  <si>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</si>
  <si>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</si>
  <si>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</si>
  <si>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</si>
  <si>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</si>
  <si>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</si>
  <si>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</si>
  <si>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</si>
  <si>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</si>
  <si>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</si>
  <si>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</si>
  <si>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</si>
  <si>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</si>
  <si>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</si>
  <si>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</si>
  <si>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</si>
  <si>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</si>
  <si>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</si>
  <si>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</si>
  <si>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</si>
  <si>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</si>
  <si>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</si>
  <si>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</si>
  <si>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</si>
  <si>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</si>
  <si>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</si>
  <si>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</si>
  <si>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</si>
  <si>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</si>
  <si>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</si>
  <si>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</si>
  <si>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</si>
  <si>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</si>
  <si>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</si>
  <si>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</si>
  <si>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</si>
  <si>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</si>
  <si>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</si>
  <si>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</si>
  <si>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</si>
  <si>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</si>
  <si>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</si>
  <si>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</si>
  <si>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</si>
  <si>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</si>
  <si>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</si>
  <si>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</si>
  <si>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</si>
  <si>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</si>
  <si>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</si>
  <si>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</si>
  <si>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</si>
  <si>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</si>
  <si>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</si>
  <si>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</si>
  <si>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</si>
  <si>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</si>
  <si>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</si>
  <si>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</si>
  <si>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</si>
  <si>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</si>
  <si>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</si>
  <si>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</si>
  <si>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</si>
  <si>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</si>
  <si>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</si>
  <si>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</si>
  <si>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</si>
  <si>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</si>
  <si>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</si>
  <si>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</si>
  <si>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</si>
  <si>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</si>
  <si>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</si>
  <si>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</si>
  <si>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</si>
  <si>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</si>
  <si>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</si>
  <si>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</si>
  <si>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</si>
  <si>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</si>
  <si>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</si>
  <si>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</si>
  <si>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</si>
  <si>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</si>
  <si>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</si>
  <si>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</si>
  <si>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</si>
  <si>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</si>
  <si>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</si>
  <si>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</si>
  <si>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</si>
  <si>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</si>
  <si>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</si>
  <si>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</si>
  <si>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</si>
  <si>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</si>
  <si>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</si>
  <si>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</si>
  <si>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</si>
  <si>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</si>
  <si>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</si>
  <si>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</si>
  <si>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</si>
  <si>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</si>
  <si>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</si>
  <si>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</si>
  <si>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</si>
  <si>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</si>
  <si>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</si>
  <si>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</si>
  <si>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</si>
  <si>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</si>
  <si>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</si>
  <si>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</si>
  <si>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</si>
  <si>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</si>
  <si>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</si>
  <si>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</si>
  <si>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</si>
  <si>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</si>
  <si>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</si>
  <si>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</si>
  <si>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</si>
  <si>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</si>
  <si>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</si>
  <si>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</si>
  <si>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</si>
  <si>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</si>
  <si>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</si>
  <si>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</si>
  <si>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</si>
  <si>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</si>
  <si>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</si>
  <si>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</si>
  <si>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</si>
  <si>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</si>
  <si>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</si>
  <si>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</si>
  <si>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</si>
  <si>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</si>
  <si>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</si>
  <si>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</si>
  <si>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</si>
  <si>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</si>
  <si>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</si>
  <si>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</si>
  <si>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</si>
  <si>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</si>
  <si>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</si>
  <si>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</si>
  <si>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</si>
  <si>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</si>
  <si>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</si>
  <si>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</si>
  <si>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</si>
  <si>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</si>
  <si>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</si>
  <si>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</si>
  <si>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</si>
  <si>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</si>
  <si>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</si>
  <si>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</si>
  <si>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</si>
  <si>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</si>
  <si>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</si>
  <si>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</si>
  <si>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</si>
  <si>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</si>
  <si>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</si>
  <si>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</si>
  <si>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</si>
  <si>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</si>
  <si>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</si>
  <si>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</si>
  <si>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</si>
  <si>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</si>
  <si>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</si>
  <si>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</si>
  <si>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</si>
  <si>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</si>
  <si>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</si>
  <si>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</si>
  <si>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</si>
  <si>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</si>
  <si>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</si>
  <si>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</si>
  <si>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</si>
  <si>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</si>
  <si>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</si>
  <si>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</si>
  <si>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</si>
  <si>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</si>
  <si>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</si>
  <si>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</si>
  <si>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</si>
  <si>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</si>
  <si>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</si>
  <si>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</si>
  <si>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</si>
  <si>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</si>
  <si>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</si>
  <si>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</si>
  <si>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</si>
  <si>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</si>
  <si>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</si>
  <si>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</si>
  <si>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</si>
  <si>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</si>
  <si>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</si>
  <si>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</si>
  <si>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</si>
  <si>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</si>
  <si>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</si>
  <si>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</si>
  <si>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</si>
  <si>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</si>
  <si>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</si>
  <si>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</si>
  <si>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</si>
  <si>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</si>
  <si>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</si>
  <si>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</si>
  <si>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</si>
  <si>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</si>
  <si>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</si>
  <si>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</si>
  <si>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</si>
  <si>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</si>
  <si>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</si>
  <si>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</si>
  <si>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</si>
  <si>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</si>
  <si>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</si>
  <si>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</si>
  <si>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</si>
  <si>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</si>
  <si>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</si>
  <si>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</si>
  <si>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</si>
  <si>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</si>
  <si>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</si>
  <si>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</si>
  <si>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</si>
  <si>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</si>
  <si>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</si>
  <si>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</si>
  <si>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</si>
  <si>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</si>
  <si>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</si>
  <si>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</si>
  <si>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</si>
  <si>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</si>
  <si>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</si>
  <si>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</si>
  <si>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</si>
  <si>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</si>
  <si>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</si>
  <si>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</si>
  <si>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</si>
  <si>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</si>
  <si>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</si>
  <si>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</si>
  <si>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</si>
  <si>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</si>
  <si>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</si>
  <si>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</si>
  <si>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</si>
  <si>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</si>
  <si>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</si>
  <si>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</si>
  <si>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</si>
  <si>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</si>
  <si>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</si>
  <si>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</si>
  <si>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</si>
  <si>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</si>
  <si>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</si>
  <si>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</si>
  <si>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</si>
  <si>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</si>
  <si>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</si>
  <si>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</si>
  <si>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</si>
  <si>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</si>
  <si>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</si>
  <si>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</si>
  <si>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</si>
  <si>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</si>
  <si>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</si>
  <si>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</si>
  <si>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</si>
  <si>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</si>
  <si>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</si>
  <si>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</si>
  <si>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</si>
  <si>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</si>
  <si>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</si>
  <si>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</si>
  <si>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</si>
  <si>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</si>
  <si>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</si>
  <si>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</si>
  <si>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</si>
  <si>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</si>
  <si>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</si>
  <si>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</si>
  <si>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</si>
  <si>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</si>
  <si>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</si>
  <si>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</si>
  <si>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</si>
  <si>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</si>
  <si>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</si>
  <si>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</si>
  <si>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</si>
  <si>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</si>
  <si>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</si>
  <si>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</si>
  <si>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</si>
  <si>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</si>
  <si>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</si>
  <si>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</si>
  <si>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</si>
  <si>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</si>
  <si>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</si>
  <si>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</si>
  <si>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</si>
  <si>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</si>
  <si>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</si>
  <si>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</si>
  <si>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</si>
  <si>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</si>
  <si>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</si>
  <si>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</si>
  <si>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</si>
  <si>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</si>
  <si>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</si>
  <si>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</si>
  <si>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</si>
  <si>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</si>
  <si>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</si>
  <si>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</si>
  <si>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</si>
  <si>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</si>
  <si>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</si>
  <si>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</si>
  <si>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</si>
  <si>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</si>
  <si>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</si>
  <si>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</si>
  <si>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</si>
  <si>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</si>
  <si>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</si>
  <si>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</si>
  <si>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</si>
  <si>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</si>
  <si>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</si>
  <si>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</si>
  <si>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</si>
  <si>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</si>
  <si>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</si>
  <si>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</si>
  <si>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</si>
  <si>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</si>
  <si>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</si>
  <si>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</si>
  <si>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</si>
  <si>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</si>
  <si>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</si>
  <si>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</si>
  <si>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</si>
  <si>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</si>
  <si>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</si>
  <si>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</si>
  <si>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</si>
  <si>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</si>
  <si>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</si>
  <si>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</si>
  <si>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</si>
  <si>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</si>
  <si>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</si>
  <si>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</si>
  <si>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</si>
  <si>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</si>
  <si>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</si>
  <si>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</si>
  <si>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</si>
  <si>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</si>
  <si>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</si>
  <si>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</si>
  <si>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</si>
  <si>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</si>
  <si>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</si>
  <si>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</si>
  <si>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</si>
  <si>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</si>
  <si>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</si>
  <si>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</si>
  <si>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</si>
  <si>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</si>
  <si>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</si>
  <si>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</si>
  <si>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</si>
  <si>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</si>
  <si>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</si>
  <si>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</si>
  <si>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</si>
  <si>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</si>
  <si>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</si>
  <si>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</si>
  <si>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</si>
  <si>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</si>
  <si>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</si>
  <si>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</si>
  <si>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</si>
  <si>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</si>
  <si>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</si>
  <si>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</si>
  <si>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</si>
  <si>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</si>
  <si>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</si>
  <si>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</si>
  <si>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</si>
  <si>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</si>
  <si>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</si>
  <si>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</si>
  <si>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</si>
  <si>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</si>
  <si>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</si>
  <si>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</si>
  <si>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</si>
  <si>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</si>
  <si>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</si>
  <si>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</si>
  <si>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</si>
  <si>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</si>
  <si>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</si>
  <si>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</si>
  <si>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</si>
  <si>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</si>
  <si>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</si>
  <si>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</si>
  <si>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</si>
  <si>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</si>
  <si>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</si>
  <si>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</si>
  <si>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</si>
  <si>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</si>
  <si>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</si>
  <si>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</si>
  <si>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</si>
  <si>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</si>
  <si>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</si>
  <si>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</si>
  <si>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</si>
  <si>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</si>
  <si>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</si>
  <si>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</si>
  <si>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</si>
  <si>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</si>
  <si>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</si>
  <si>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</si>
  <si>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</si>
  <si>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</si>
  <si>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</si>
  <si>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</si>
  <si>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</si>
  <si>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</si>
  <si>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</si>
  <si>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</si>
  <si>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</si>
  <si>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</si>
  <si>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</si>
  <si>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</si>
  <si>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</si>
  <si>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</si>
  <si>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</si>
  <si>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</si>
  <si>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</si>
  <si>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</si>
  <si>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</si>
  <si>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</si>
  <si>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</si>
  <si>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</si>
  <si>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</si>
  <si>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</si>
  <si>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</si>
  <si>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</si>
  <si>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</si>
  <si>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</si>
  <si>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</si>
  <si>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</si>
  <si>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</si>
  <si>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</si>
  <si>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</si>
  <si>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</si>
  <si>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</si>
  <si>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</si>
  <si>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</si>
  <si>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</si>
  <si>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</si>
  <si>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</si>
  <si>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</si>
  <si>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</si>
  <si>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</si>
  <si>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</si>
  <si>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</si>
  <si>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</si>
  <si>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</si>
  <si>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</si>
  <si>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</si>
  <si>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</si>
  <si>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</si>
  <si>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</si>
  <si>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</si>
  <si>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</si>
  <si>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</si>
  <si>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</si>
  <si>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</si>
  <si>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</si>
  <si>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</si>
  <si>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</si>
  <si>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</si>
  <si>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</si>
  <si>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</si>
  <si>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</si>
  <si>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</si>
  <si>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</si>
  <si>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</si>
  <si>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</si>
  <si>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</si>
  <si>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</si>
  <si>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</si>
  <si>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</si>
  <si>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</si>
  <si>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</si>
  <si>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</si>
  <si>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</si>
  <si>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</si>
  <si>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</si>
  <si>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</si>
  <si>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</si>
  <si>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</si>
  <si>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</si>
  <si>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</si>
  <si>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</si>
  <si>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</si>
  <si>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</si>
  <si>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</si>
  <si>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</si>
  <si>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</si>
  <si>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</si>
  <si>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</si>
  <si>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</si>
  <si>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</si>
  <si>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</si>
  <si>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</si>
  <si>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</si>
  <si>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</si>
  <si>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</si>
  <si>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</si>
  <si>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</si>
  <si>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</si>
  <si>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</si>
  <si>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</si>
  <si>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</si>
  <si>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</si>
  <si>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</si>
  <si>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</si>
  <si>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</si>
  <si>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</si>
  <si>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</si>
  <si>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</si>
  <si>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</si>
  <si>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</si>
  <si>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</si>
  <si>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</si>
  <si>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</si>
  <si>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</si>
  <si>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</si>
  <si>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</si>
  <si>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</si>
  <si>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</si>
  <si>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</si>
  <si>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</si>
  <si>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</si>
  <si>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</si>
  <si>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</si>
  <si>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</si>
  <si>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</si>
  <si>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</si>
  <si>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</si>
  <si>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</si>
  <si>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</si>
  <si>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</si>
  <si>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</si>
  <si>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</si>
  <si>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</si>
  <si>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</si>
  <si>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</si>
  <si>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</si>
  <si>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</si>
  <si>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</si>
  <si>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</si>
  <si>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</si>
  <si>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</si>
  <si>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</si>
  <si>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</si>
  <si>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</si>
  <si>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</si>
  <si>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</si>
  <si>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</si>
  <si>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</si>
  <si>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</si>
  <si>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</si>
  <si>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</si>
  <si>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</si>
  <si>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</si>
  <si>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</si>
  <si>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</si>
  <si>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</si>
  <si>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</si>
  <si>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</si>
  <si>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</si>
  <si>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</si>
  <si>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</si>
  <si>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</si>
  <si>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</si>
  <si>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</si>
  <si>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</si>
  <si>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</si>
  <si>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</si>
  <si>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</si>
  <si>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</si>
  <si>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</si>
  <si>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</si>
  <si>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</si>
  <si>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</si>
  <si>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</si>
  <si>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</si>
  <si>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</si>
  <si>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</si>
  <si>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</si>
  <si>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</si>
  <si>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</si>
  <si>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</si>
  <si>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</si>
  <si>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</si>
  <si>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</si>
  <si>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</si>
  <si>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</si>
  <si>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</si>
  <si>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</si>
  <si>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</si>
  <si>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</si>
  <si>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</si>
  <si>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</si>
  <si>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</si>
  <si>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</si>
  <si>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</si>
  <si>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</si>
  <si>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</si>
  <si>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</si>
  <si>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</si>
  <si>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</si>
  <si>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</si>
  <si>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</si>
  <si>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</si>
  <si>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</si>
  <si>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</si>
  <si>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</si>
  <si>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</si>
  <si>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</si>
  <si>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</si>
  <si>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</si>
  <si>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</si>
  <si>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</si>
  <si>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</si>
  <si>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</si>
  <si>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</si>
  <si>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</si>
  <si>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</si>
  <si>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</si>
  <si>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</si>
  <si>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</si>
  <si>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</si>
  <si>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</si>
  <si>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</si>
  <si>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</si>
  <si>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</si>
  <si>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</si>
  <si>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</si>
  <si>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</si>
  <si>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</si>
  <si>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</si>
  <si>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</si>
  <si>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</si>
  <si>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</si>
  <si>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</si>
  <si>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</si>
  <si>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</si>
  <si>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</si>
  <si>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</si>
  <si>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</si>
  <si>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</si>
  <si>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</si>
  <si>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</si>
  <si>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</si>
  <si>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</si>
  <si>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</si>
  <si>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</si>
  <si>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</si>
  <si>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</si>
  <si>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</si>
  <si>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</si>
  <si>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</si>
  <si>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</si>
  <si>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</si>
  <si>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</si>
  <si>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</si>
  <si>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</si>
  <si>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</si>
  <si>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</si>
  <si>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</si>
  <si>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</si>
  <si>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</si>
  <si>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</si>
  <si>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</si>
  <si>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</si>
  <si>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</si>
  <si>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</si>
  <si>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</si>
  <si>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</si>
  <si>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</si>
  <si>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</si>
  <si>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</si>
  <si>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</si>
  <si>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</si>
  <si>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</si>
  <si>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</si>
  <si>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</si>
  <si>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</si>
  <si>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</si>
  <si>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</si>
  <si>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</si>
  <si>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</si>
  <si>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</si>
  <si>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</si>
  <si>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</si>
  <si>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</si>
  <si>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</si>
  <si>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</si>
  <si>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</si>
  <si>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</si>
  <si>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</si>
  <si>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</si>
  <si>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</si>
  <si>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</si>
  <si>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</si>
  <si>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</si>
  <si>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</si>
  <si>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</si>
  <si>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</si>
  <si>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</si>
  <si>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</si>
  <si>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</si>
  <si>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</si>
  <si>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</si>
  <si>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</si>
  <si>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</si>
  <si>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</si>
  <si>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</si>
  <si>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</si>
  <si>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</si>
  <si>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</si>
  <si>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</si>
  <si>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</si>
  <si>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</si>
  <si>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</si>
  <si>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</si>
  <si>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</si>
  <si>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</si>
  <si>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</si>
  <si>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</si>
  <si>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</si>
  <si>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</si>
  <si>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</si>
  <si>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</si>
  <si>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</si>
  <si>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</si>
  <si>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</si>
  <si>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</si>
  <si>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</si>
  <si>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</si>
  <si>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</si>
  <si>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</si>
  <si>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</si>
  <si>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</si>
  <si>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</si>
  <si>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</si>
  <si>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</si>
  <si>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</si>
  <si>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</si>
  <si>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</si>
  <si>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</si>
  <si>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</si>
  <si>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</si>
  <si>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</si>
  <si>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</si>
  <si>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</si>
  <si>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</si>
  <si>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</si>
  <si>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</si>
  <si>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</si>
  <si>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</si>
  <si>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</si>
  <si>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</si>
  <si>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</si>
  <si>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</si>
  <si>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</si>
  <si>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</si>
  <si>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</si>
  <si>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</si>
  <si>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</si>
  <si>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</si>
  <si>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</si>
  <si>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</si>
  <si>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</si>
  <si>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</si>
  <si>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</si>
  <si>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</si>
  <si>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</si>
  <si>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</si>
  <si>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</si>
  <si>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</si>
  <si>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</si>
  <si>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</si>
  <si>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</si>
  <si>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</si>
  <si>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</si>
  <si>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</si>
  <si>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</si>
  <si>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</si>
  <si>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</si>
  <si>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</si>
  <si>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</si>
  <si>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</si>
  <si>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</si>
  <si>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</si>
  <si>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</si>
  <si>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</si>
  <si>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</si>
  <si>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</si>
  <si>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</si>
  <si>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</si>
  <si>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</si>
  <si>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</si>
  <si>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</si>
  <si>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</si>
  <si>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</si>
  <si>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</si>
  <si>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</si>
  <si>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</si>
  <si>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</si>
  <si>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</si>
  <si>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</si>
  <si>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</si>
  <si>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</si>
  <si>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</si>
  <si>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</si>
  <si>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</si>
  <si>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</si>
  <si>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</si>
  <si>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</si>
  <si>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</si>
  <si>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</si>
  <si>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</si>
  <si>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</si>
  <si>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</si>
  <si>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</si>
  <si>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</si>
  <si>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</si>
  <si>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</si>
  <si>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</si>
  <si>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</si>
  <si>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</si>
  <si>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</si>
  <si>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</si>
  <si>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</si>
  <si>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</si>
  <si>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</si>
  <si>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</si>
  <si>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</si>
  <si>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</si>
  <si>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</si>
  <si>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</si>
  <si>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</si>
  <si>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</si>
  <si>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</si>
  <si>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</si>
  <si>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</si>
  <si>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</si>
  <si>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</si>
  <si>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</si>
  <si>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</si>
  <si>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</si>
  <si>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</si>
  <si>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</si>
  <si>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</si>
  <si>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</si>
  <si>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</si>
  <si>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</si>
  <si>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</si>
  <si>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</si>
  <si>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</si>
  <si>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</si>
  <si>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</si>
  <si>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</si>
  <si>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</si>
  <si>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</si>
  <si>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</si>
  <si>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</si>
  <si>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</si>
  <si>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</si>
  <si>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</si>
  <si>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</si>
  <si>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</si>
  <si>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</si>
  <si>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</si>
  <si>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</si>
  <si>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</si>
  <si>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</si>
  <si>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</si>
  <si>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</si>
  <si>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</si>
  <si>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</si>
  <si>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</si>
  <si>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</si>
  <si>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</si>
  <si>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</si>
  <si>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</si>
  <si>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</si>
  <si>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</si>
  <si>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</si>
  <si>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</si>
  <si>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</si>
  <si>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</si>
  <si>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</si>
  <si>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</si>
  <si>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</si>
  <si>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</si>
  <si>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</si>
  <si>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</si>
  <si>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</si>
  <si>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</si>
  <si>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</si>
  <si>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</si>
  <si>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</si>
  <si>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</si>
  <si>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</si>
  <si>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</si>
  <si>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</si>
  <si>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</si>
  <si>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</si>
  <si>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</si>
  <si>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</si>
  <si>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</si>
  <si>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</si>
  <si>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</si>
  <si>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</si>
  <si>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</si>
  <si>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</si>
  <si>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</si>
  <si>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</si>
  <si>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</si>
  <si>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</si>
  <si>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</si>
  <si>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</si>
  <si>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</si>
  <si>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</si>
  <si>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</si>
  <si>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</si>
  <si>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</si>
  <si>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</si>
  <si>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</si>
  <si>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</si>
  <si>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</si>
  <si>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</si>
  <si>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</si>
  <si>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</si>
  <si>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</si>
  <si>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</si>
  <si>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</si>
  <si>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</si>
  <si>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</si>
  <si>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</si>
  <si>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</si>
  <si>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</si>
  <si>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</si>
  <si>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</si>
  <si>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</si>
  <si>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</si>
  <si>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</si>
  <si>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</si>
  <si>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</si>
  <si>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</si>
  <si>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</si>
  <si>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</si>
  <si>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</si>
  <si>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</si>
  <si>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</si>
  <si>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</si>
  <si>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</si>
  <si>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</si>
  <si>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</si>
  <si>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</si>
  <si>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</si>
  <si>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</si>
  <si>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</si>
  <si>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</si>
  <si>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</si>
  <si>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</si>
  <si>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</si>
  <si>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</si>
  <si>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</si>
  <si>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</si>
  <si>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</si>
  <si>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</si>
  <si>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</si>
  <si>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</si>
  <si>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</si>
  <si>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</si>
  <si>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</si>
  <si>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</si>
  <si>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</si>
  <si>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</si>
  <si>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</si>
  <si>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</si>
  <si>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</si>
  <si>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</si>
  <si>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</si>
  <si>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</si>
  <si>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</si>
  <si>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</si>
  <si>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</si>
  <si>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</si>
  <si>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</si>
  <si>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</si>
  <si>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</si>
  <si>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</si>
  <si>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</si>
  <si>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</si>
  <si>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</si>
  <si>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</si>
  <si>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</si>
  <si>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</si>
  <si>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</si>
  <si>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</si>
  <si>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</si>
  <si>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</si>
  <si>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</si>
  <si>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</si>
  <si>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</si>
  <si>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</si>
  <si>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</si>
  <si>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</si>
  <si>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</si>
  <si>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</si>
  <si>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</si>
  <si>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</si>
  <si>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</si>
  <si>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</si>
  <si>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</si>
  <si>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</si>
  <si>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</si>
  <si>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</si>
  <si>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</si>
  <si>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</si>
  <si>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</si>
  <si>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</si>
  <si>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</si>
  <si>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</si>
  <si>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</si>
  <si>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</si>
  <si>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</si>
  <si>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</si>
  <si>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</si>
  <si>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</si>
  <si>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</si>
  <si>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</si>
  <si>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</si>
  <si>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</si>
  <si>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</si>
  <si>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</si>
  <si>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</si>
  <si>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</si>
  <si>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</si>
  <si>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</si>
  <si>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</si>
  <si>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</si>
  <si>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</si>
  <si>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</si>
  <si>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</si>
  <si>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</si>
  <si>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</si>
  <si>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</si>
  <si>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</si>
  <si>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</si>
  <si>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</si>
  <si>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</si>
  <si>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</si>
  <si>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</si>
  <si>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</si>
  <si>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</si>
  <si>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</si>
  <si>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</si>
  <si>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</si>
  <si>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</si>
  <si>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</si>
  <si>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</si>
  <si>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</si>
  <si>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</si>
  <si>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</si>
  <si>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</si>
  <si>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</si>
  <si>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</si>
  <si>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</si>
  <si>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</si>
  <si>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</si>
  <si>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</si>
  <si>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</si>
  <si>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</si>
  <si>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</si>
  <si>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</si>
  <si>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</si>
  <si>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</si>
  <si>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</si>
  <si>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</si>
  <si>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</si>
  <si>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</si>
  <si>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</si>
  <si>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</si>
  <si>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</si>
  <si>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</si>
  <si>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</si>
  <si>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</si>
  <si>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</si>
  <si>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</si>
  <si>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</si>
  <si>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</si>
  <si>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</si>
  <si>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</si>
  <si>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</si>
  <si>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</si>
  <si>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</si>
  <si>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</si>
  <si>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</si>
  <si>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</si>
  <si>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</si>
  <si>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</si>
  <si>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</si>
  <si>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</si>
  <si>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</si>
  <si>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</si>
  <si>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</si>
  <si>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</si>
  <si>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</si>
  <si>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</si>
  <si>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</si>
  <si>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</si>
  <si>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</si>
  <si>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</si>
  <si>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</si>
  <si>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</si>
  <si>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</si>
  <si>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</si>
  <si>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</si>
  <si>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</si>
  <si>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</si>
  <si>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</si>
  <si>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</si>
  <si>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</si>
  <si>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</si>
  <si>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</si>
  <si>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</si>
  <si>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</si>
  <si>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</si>
  <si>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</si>
  <si>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</si>
  <si>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</si>
  <si>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</si>
  <si>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</si>
  <si>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</si>
  <si>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</si>
  <si>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</si>
  <si>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</si>
  <si>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</si>
  <si>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</si>
  <si>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</si>
  <si>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</si>
  <si>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</si>
  <si>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</si>
  <si>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</si>
  <si>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</si>
  <si>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</si>
  <si>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</si>
  <si>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</si>
  <si>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</si>
  <si>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</si>
  <si>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</si>
  <si>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</si>
  <si>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</si>
  <si>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</si>
  <si>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</si>
  <si>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</si>
  <si>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</si>
  <si>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</si>
  <si>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</si>
  <si>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</si>
  <si>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</si>
  <si>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</si>
  <si>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</si>
  <si>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</si>
  <si>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</si>
  <si>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</si>
  <si>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</si>
  <si>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</si>
  <si>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</si>
  <si>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</si>
  <si>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</si>
  <si>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</si>
  <si>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</si>
  <si>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</si>
  <si>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</si>
  <si>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</si>
  <si>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</si>
  <si>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</si>
  <si>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</si>
  <si>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</si>
  <si>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</si>
  <si>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</si>
  <si>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</si>
  <si>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</si>
  <si>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</si>
  <si>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</si>
  <si>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</si>
  <si>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</si>
  <si>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</si>
  <si>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</si>
  <si>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</si>
  <si>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</si>
  <si>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</si>
  <si>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</si>
  <si>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</si>
  <si>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</si>
  <si>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</si>
  <si>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</si>
  <si>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</si>
  <si>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</si>
  <si>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</si>
  <si>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</si>
  <si>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</si>
  <si>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</si>
  <si>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</si>
  <si>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</si>
  <si>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</si>
  <si>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</si>
  <si>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</si>
  <si>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</si>
  <si>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</si>
  <si>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</si>
  <si>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</si>
  <si>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</si>
  <si>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</si>
  <si>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</si>
  <si>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</si>
  <si>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</si>
  <si>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</si>
  <si>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</si>
  <si>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</si>
  <si>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</si>
  <si>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</si>
  <si>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</si>
  <si>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</si>
  <si>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</si>
  <si>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</si>
  <si>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</si>
  <si>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</si>
  <si>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</si>
  <si>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</si>
  <si>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</si>
  <si>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</si>
  <si>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</si>
  <si>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</si>
  <si>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</si>
  <si>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</si>
  <si>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</si>
  <si>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</si>
  <si>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</si>
  <si>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</si>
  <si>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</si>
  <si>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</si>
  <si>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</si>
  <si>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</si>
  <si>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</si>
  <si>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</si>
  <si>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</si>
  <si>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</si>
  <si>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</si>
  <si>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</si>
  <si>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</si>
  <si>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</si>
  <si>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</si>
  <si>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</si>
  <si>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</si>
  <si>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</si>
  <si>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</si>
  <si>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</si>
  <si>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</si>
  <si>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</si>
  <si>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</si>
  <si>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</si>
  <si>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</si>
  <si>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</si>
  <si>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</si>
  <si>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</si>
  <si>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</si>
  <si>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</si>
  <si>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</si>
  <si>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</si>
  <si>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</si>
  <si>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</si>
  <si>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</si>
  <si>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</si>
  <si>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</si>
  <si>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</si>
  <si>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</si>
  <si>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</si>
  <si>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</si>
  <si>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</si>
  <si>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</si>
  <si>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</si>
  <si>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</si>
  <si>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</si>
  <si>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</si>
  <si>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</si>
  <si>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</si>
  <si>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</si>
  <si>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</si>
  <si>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</si>
  <si>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</si>
  <si>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</si>
  <si>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</si>
  <si>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</si>
  <si>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</si>
  <si>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</si>
  <si>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</si>
  <si>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</si>
  <si>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</si>
  <si>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</si>
  <si>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</si>
  <si>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</si>
  <si>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</si>
  <si>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</si>
  <si>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</si>
  <si>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</si>
  <si>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</si>
  <si>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</si>
  <si>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</si>
  <si>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</si>
  <si>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</si>
  <si>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</si>
  <si>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</si>
  <si>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</si>
  <si>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</si>
  <si>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</si>
  <si>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</si>
  <si>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</si>
  <si>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</si>
  <si>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</si>
  <si>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</si>
  <si>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</si>
  <si>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</si>
  <si>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</si>
  <si>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</si>
  <si>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</si>
  <si>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</si>
  <si>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</si>
  <si>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</si>
  <si>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</si>
  <si>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</si>
  <si>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</si>
  <si>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</si>
  <si>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</si>
  <si>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</si>
  <si>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</si>
  <si>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</si>
  <si>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</si>
  <si>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</si>
  <si>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</si>
  <si>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</si>
  <si>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</si>
  <si>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</si>
  <si>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</si>
  <si>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</si>
  <si>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</si>
  <si>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</si>
  <si>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</si>
  <si>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</si>
  <si>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</si>
  <si>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</si>
  <si>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</si>
  <si>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</si>
  <si>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</si>
  <si>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</si>
  <si>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</si>
  <si>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</si>
  <si>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</si>
  <si>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</si>
  <si>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</si>
  <si>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</si>
  <si>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</si>
  <si>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</si>
  <si>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</si>
  <si>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</si>
  <si>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</si>
  <si>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</si>
  <si>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</si>
  <si>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</si>
  <si>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</si>
  <si>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</si>
  <si>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</si>
  <si>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</si>
  <si>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</si>
  <si>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</si>
  <si>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</si>
  <si>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</si>
  <si>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</si>
  <si>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</si>
  <si>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</si>
  <si>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</si>
  <si>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</si>
  <si>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</si>
  <si>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</si>
  <si>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</si>
  <si>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</si>
  <si>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</si>
  <si>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</si>
  <si>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</si>
  <si>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</si>
  <si>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</si>
  <si>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</si>
  <si>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</si>
  <si>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</si>
  <si>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</si>
  <si>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</si>
  <si>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</si>
  <si>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</si>
  <si>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</si>
  <si>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</si>
  <si>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</si>
  <si>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</si>
  <si>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</si>
  <si>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</si>
  <si>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</si>
  <si>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</si>
  <si>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</si>
  <si>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</si>
  <si>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</si>
  <si>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</si>
  <si>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</si>
  <si>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</si>
  <si>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</si>
  <si>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</si>
  <si>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</si>
  <si>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</si>
  <si>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</si>
  <si>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</si>
  <si>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</si>
  <si>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</si>
  <si>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</si>
  <si>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</si>
  <si>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</si>
  <si>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</si>
  <si>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</si>
  <si>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</si>
  <si>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</si>
  <si>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</si>
  <si>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</si>
  <si>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</si>
  <si>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</si>
  <si>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</si>
  <si>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</si>
  <si>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</si>
  <si>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</si>
  <si>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</si>
  <si>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</si>
  <si>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</si>
  <si>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</si>
  <si>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</si>
  <si>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</si>
  <si>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</si>
  <si>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</si>
  <si>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</si>
  <si>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</si>
  <si>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</si>
  <si>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</si>
  <si>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</si>
  <si>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</si>
  <si>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</si>
  <si>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</si>
  <si>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</si>
  <si>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</si>
  <si>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</si>
  <si>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</si>
  <si>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</si>
  <si>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</si>
  <si>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</si>
  <si>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</si>
  <si>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</si>
  <si>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</si>
  <si>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</si>
  <si>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</si>
  <si>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</si>
  <si>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</si>
  <si>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</si>
  <si>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</si>
  <si>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</si>
  <si>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</si>
  <si>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</si>
  <si>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</si>
  <si>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</si>
  <si>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</si>
  <si>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</si>
  <si>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</si>
  <si>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</si>
  <si>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</si>
  <si>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</si>
  <si>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</si>
  <si>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</si>
  <si>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</si>
  <si>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</si>
  <si>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</si>
  <si>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</si>
  <si>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</si>
  <si>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</si>
  <si>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</si>
  <si>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</si>
  <si>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</si>
  <si>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</si>
  <si>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</si>
  <si>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</si>
  <si>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</si>
  <si>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</si>
  <si>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</si>
  <si>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</si>
  <si>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</si>
  <si>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</si>
  <si>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</si>
  <si>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</si>
  <si>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</si>
  <si>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</si>
  <si>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</si>
  <si>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</si>
  <si>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</si>
  <si>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</si>
  <si>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</si>
  <si>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</si>
  <si>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</si>
  <si>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</si>
  <si>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</si>
  <si>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</si>
  <si>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</si>
  <si>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</si>
  <si>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</si>
  <si>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</si>
  <si>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</si>
  <si>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</si>
  <si>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</si>
  <si>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</si>
  <si>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</si>
  <si>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</si>
  <si>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</si>
  <si>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</si>
  <si>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</si>
  <si>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</si>
  <si>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</si>
  <si>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</si>
  <si>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</si>
  <si>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</si>
  <si>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</si>
  <si>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</si>
  <si>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</si>
  <si>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</si>
  <si>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</si>
  <si>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</si>
  <si>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</si>
  <si>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</si>
  <si>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</si>
  <si>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</si>
  <si>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</si>
  <si>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</si>
  <si>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</si>
  <si>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</si>
  <si>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</si>
  <si>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</si>
  <si>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</si>
  <si>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</si>
  <si>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</si>
  <si>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</si>
  <si>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</si>
  <si>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</si>
  <si>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</si>
  <si>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</si>
  <si>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</si>
  <si>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</si>
  <si>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</si>
  <si>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</si>
  <si>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</si>
  <si>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</si>
  <si>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</si>
  <si>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</si>
  <si>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</si>
  <si>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</si>
  <si>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</si>
  <si>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</si>
  <si>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</si>
  <si>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</si>
  <si>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</si>
  <si>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</si>
  <si>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</si>
  <si>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</si>
  <si>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</si>
  <si>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</si>
  <si>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</si>
  <si>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</si>
  <si>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</si>
  <si>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</si>
  <si>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</si>
  <si>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</si>
  <si>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</si>
  <si>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</si>
  <si>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</si>
  <si>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</si>
  <si>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</si>
  <si>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</si>
  <si>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</si>
  <si>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</si>
  <si>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</si>
  <si>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</si>
  <si>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</si>
  <si>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</si>
  <si>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</si>
  <si>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</si>
  <si>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</si>
  <si>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</si>
  <si>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</si>
  <si>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</si>
  <si>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</si>
  <si>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</si>
  <si>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</si>
  <si>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</si>
  <si>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</si>
  <si>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</si>
  <si>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</si>
  <si>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</si>
  <si>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</si>
  <si>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</si>
  <si>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</si>
  <si>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</si>
  <si>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</si>
  <si>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</si>
  <si>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</si>
  <si>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</si>
  <si>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</si>
  <si>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</si>
  <si>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</si>
  <si>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</si>
  <si>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</si>
  <si>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</si>
  <si>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</si>
  <si>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</si>
  <si>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</si>
  <si>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</si>
  <si>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</si>
  <si>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</si>
  <si>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</si>
  <si>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</si>
  <si>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</si>
  <si>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</si>
  <si>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</si>
  <si>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</si>
  <si>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</si>
  <si>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</si>
  <si>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</si>
  <si>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</si>
  <si>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</si>
  <si>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</si>
  <si>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</si>
  <si>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</si>
  <si>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</si>
  <si>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</si>
  <si>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</si>
  <si>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</si>
  <si>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</si>
  <si>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</si>
  <si>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</si>
  <si>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</si>
  <si>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</si>
  <si>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</si>
  <si>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</si>
  <si>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</si>
  <si>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</si>
  <si>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</si>
  <si>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</si>
  <si>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</si>
  <si>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</si>
  <si>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</si>
  <si>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</si>
  <si>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</si>
  <si>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</si>
  <si>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</si>
  <si>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</si>
  <si>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</si>
  <si>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</si>
  <si>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</si>
  <si>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</si>
  <si>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</si>
  <si>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</si>
  <si>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</si>
  <si>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</si>
  <si>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</si>
  <si>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</si>
  <si>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</si>
  <si>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</si>
  <si>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</si>
  <si>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</si>
  <si>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</si>
  <si>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</si>
  <si>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</si>
  <si>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</si>
  <si>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</si>
  <si>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</si>
  <si>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</si>
  <si>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</si>
  <si>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</si>
  <si>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</si>
  <si>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</si>
  <si>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</si>
  <si>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</si>
  <si>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</si>
  <si>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</si>
  <si>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</si>
  <si>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</si>
  <si>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</si>
  <si>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</si>
  <si>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</si>
  <si>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</si>
  <si>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</si>
  <si>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</si>
  <si>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</si>
  <si>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</si>
  <si>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</si>
  <si>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</si>
  <si>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</si>
  <si>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</si>
  <si>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</si>
  <si>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</si>
  <si>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</si>
  <si>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</si>
  <si>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</si>
  <si>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</si>
  <si>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</si>
  <si>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</si>
  <si>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</si>
  <si>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</si>
  <si>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</si>
  <si>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</si>
  <si>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</si>
  <si>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</si>
  <si>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</si>
  <si>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</si>
  <si>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</si>
  <si>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</si>
  <si>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</si>
  <si>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</si>
  <si>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</si>
  <si>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</si>
  <si>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</si>
  <si>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</si>
  <si>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</si>
  <si>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</si>
  <si>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</si>
  <si>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</si>
  <si>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</si>
  <si>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</si>
  <si>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</si>
  <si>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</si>
  <si>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</si>
  <si>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</si>
  <si>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</si>
  <si>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</si>
  <si>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</si>
  <si>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</si>
  <si>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</si>
  <si>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</si>
  <si>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</si>
  <si>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</si>
  <si>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</si>
  <si>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</si>
  <si>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</si>
  <si>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</si>
  <si>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</si>
  <si>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</si>
  <si>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</si>
  <si>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</si>
  <si>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</si>
  <si>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</si>
  <si>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</si>
  <si>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</si>
  <si>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</si>
  <si>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</si>
  <si>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</si>
  <si>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</si>
  <si>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</si>
  <si>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</si>
  <si>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</si>
  <si>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</si>
  <si>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</si>
  <si>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</si>
  <si>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</si>
  <si>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</si>
  <si>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</si>
  <si>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</si>
  <si>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</si>
  <si>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</si>
  <si>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</si>
  <si>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</si>
  <si>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</si>
  <si>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</si>
  <si>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</si>
  <si>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</si>
  <si>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</si>
  <si>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</si>
  <si>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</si>
  <si>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</si>
  <si>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</si>
  <si>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</si>
  <si>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</si>
  <si>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</si>
  <si>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</si>
  <si>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</si>
  <si>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</si>
  <si>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</si>
  <si>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</si>
  <si>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</si>
  <si>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</si>
  <si>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</si>
  <si>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</si>
  <si>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</si>
  <si>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</si>
  <si>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</si>
  <si>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</si>
  <si>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</si>
  <si>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</si>
  <si>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</si>
  <si>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</si>
  <si>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</si>
  <si>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</si>
  <si>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</si>
  <si>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</si>
  <si>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</si>
  <si>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</si>
  <si>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</si>
  <si>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</si>
  <si>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</si>
  <si>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</si>
  <si>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</si>
  <si>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</si>
  <si>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</si>
  <si>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</si>
  <si>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</si>
  <si>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</si>
  <si>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</si>
  <si>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</si>
  <si>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</si>
  <si>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</si>
  <si>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</si>
  <si>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</si>
  <si>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</si>
  <si>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</si>
  <si>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</si>
  <si>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</si>
  <si>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</si>
  <si>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</si>
  <si>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</si>
  <si>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</si>
  <si>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</si>
  <si>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</si>
  <si>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</si>
  <si>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</si>
  <si>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</si>
  <si>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</si>
  <si>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</si>
  <si>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</si>
  <si>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</si>
  <si>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</si>
  <si>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</si>
  <si>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</si>
  <si>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</si>
  <si>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</si>
  <si>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</si>
  <si>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</si>
  <si>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</si>
  <si>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</si>
  <si>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</si>
  <si>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</si>
  <si>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</si>
  <si>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</si>
  <si>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</si>
  <si>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</si>
  <si>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</si>
  <si>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</si>
  <si>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</si>
  <si>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</si>
  <si>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</si>
  <si>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</si>
  <si>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</si>
  <si>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</si>
  <si>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</si>
  <si>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</si>
  <si>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</si>
  <si>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</si>
  <si>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</si>
  <si>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</si>
  <si>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</si>
  <si>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</si>
  <si>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</si>
  <si>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</si>
  <si>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</si>
  <si>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</si>
  <si>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</si>
  <si>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</si>
  <si>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</si>
  <si>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</si>
  <si>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</si>
  <si>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</si>
  <si>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</si>
  <si>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</si>
  <si>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</si>
  <si>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</si>
  <si>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</si>
  <si>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</si>
  <si>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</si>
  <si>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</si>
  <si>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</si>
  <si>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</si>
  <si>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</si>
  <si>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</si>
  <si>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</si>
  <si>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</si>
  <si>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</si>
  <si>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</si>
  <si>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</si>
  <si>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</si>
  <si>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</si>
  <si>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</si>
  <si>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</si>
  <si>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</si>
  <si>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</si>
  <si>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</si>
  <si>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</si>
  <si>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</si>
  <si>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</si>
  <si>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</si>
  <si>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</si>
  <si>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</si>
  <si>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</si>
  <si>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</si>
  <si>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</si>
  <si>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</si>
  <si>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</si>
  <si>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</si>
  <si>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</si>
  <si>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</si>
  <si>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</si>
  <si>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</si>
  <si>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</si>
  <si>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</si>
  <si>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</si>
  <si>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</si>
  <si>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</si>
  <si>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</si>
  <si>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</si>
  <si>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</si>
  <si>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</si>
  <si>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</si>
  <si>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</si>
  <si>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</si>
  <si>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</si>
  <si>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</si>
  <si>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</si>
  <si>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</si>
  <si>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</si>
  <si>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</si>
  <si>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</si>
  <si>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</si>
  <si>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</si>
  <si>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</si>
  <si>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</si>
  <si>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</si>
  <si>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</si>
  <si>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</si>
  <si>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</si>
  <si>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</si>
  <si>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</si>
  <si>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</si>
  <si>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</si>
  <si>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</si>
  <si>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</si>
  <si>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</si>
  <si>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</si>
  <si>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</si>
  <si>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</si>
  <si>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</si>
  <si>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</si>
  <si>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</si>
  <si>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</si>
  <si>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</si>
  <si>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</si>
  <si>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</si>
  <si>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</si>
  <si>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</si>
  <si>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</si>
  <si>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</si>
  <si>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</si>
  <si>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</si>
  <si>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</si>
  <si>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</si>
  <si>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</si>
  <si>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</si>
  <si>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</si>
  <si>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</si>
  <si>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</si>
  <si>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</si>
  <si>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</si>
  <si>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</si>
  <si>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</si>
  <si>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</si>
  <si>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</si>
  <si>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</si>
  <si>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</si>
  <si>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</si>
  <si>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</si>
  <si>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</si>
  <si>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</si>
  <si>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</si>
  <si>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</si>
  <si>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</si>
  <si>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</si>
  <si>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</si>
  <si>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</si>
  <si>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</si>
  <si>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</si>
  <si>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</si>
  <si>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</si>
  <si>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</si>
  <si>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</si>
  <si>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</si>
  <si>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</si>
  <si>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</si>
  <si>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</si>
  <si>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</si>
  <si>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</si>
  <si>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</si>
  <si>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</si>
  <si>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</si>
  <si>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</si>
  <si>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</si>
  <si>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</si>
  <si>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</si>
  <si>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</si>
  <si>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</si>
  <si>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</si>
  <si>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</si>
  <si>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</si>
  <si>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</si>
  <si>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</si>
  <si>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</si>
  <si>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</si>
  <si>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</si>
  <si>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</si>
  <si>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</si>
  <si>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</si>
  <si>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</si>
  <si>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</si>
  <si>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</si>
  <si>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</si>
  <si>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</si>
  <si>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</si>
  <si>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</si>
  <si>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</si>
  <si>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</si>
  <si>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</si>
  <si>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</si>
  <si>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</si>
  <si>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</si>
  <si>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</si>
  <si>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</si>
  <si>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</si>
  <si>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</si>
  <si>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</si>
  <si>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</si>
  <si>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</si>
  <si>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</si>
  <si>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</si>
  <si>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</si>
  <si>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</si>
  <si>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</si>
  <si>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</si>
  <si>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</si>
  <si>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</si>
  <si>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</si>
  <si>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</si>
  <si>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</si>
  <si>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</si>
  <si>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</si>
  <si>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</si>
  <si>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</si>
  <si>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</si>
  <si>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</si>
  <si>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</si>
  <si>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</si>
  <si>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</si>
  <si>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</si>
  <si>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</si>
  <si>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</si>
  <si>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</si>
  <si>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</si>
  <si>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</si>
  <si>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</si>
  <si>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</si>
  <si>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</si>
  <si>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</si>
  <si>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</si>
  <si>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</si>
  <si>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</si>
  <si>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</si>
  <si>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</si>
  <si>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</si>
  <si>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</si>
  <si>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</si>
  <si>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</si>
  <si>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</si>
  <si>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</si>
  <si>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</si>
  <si>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</si>
  <si>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</si>
  <si>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</si>
  <si>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</si>
  <si>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</si>
  <si>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</si>
  <si>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</si>
  <si>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</si>
  <si>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</si>
  <si>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</si>
  <si>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</si>
  <si>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</si>
  <si>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</si>
  <si>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</si>
  <si>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</si>
  <si>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</si>
  <si>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</si>
  <si>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</si>
  <si>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</si>
  <si>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</si>
  <si>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</si>
  <si>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</si>
  <si>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</si>
  <si>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</si>
  <si>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</si>
  <si>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</si>
  <si>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</si>
  <si>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</si>
  <si>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</si>
  <si>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</si>
  <si>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</si>
  <si>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</si>
  <si>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</si>
  <si>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</si>
  <si>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</si>
  <si>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</si>
  <si>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</si>
  <si>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</si>
  <si>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</si>
  <si>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</si>
  <si>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</si>
  <si>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</si>
  <si>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</si>
  <si>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</si>
  <si>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</si>
  <si>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</si>
  <si>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</si>
  <si>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</si>
  <si>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</si>
  <si>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</si>
  <si>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</si>
  <si>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</si>
  <si>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</si>
  <si>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</si>
  <si>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</si>
  <si>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</si>
  <si>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</si>
  <si>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</si>
  <si>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</si>
  <si>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</si>
  <si>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</si>
  <si>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</si>
  <si>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</si>
  <si>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</si>
  <si>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</si>
  <si>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</si>
  <si>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</si>
  <si>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</si>
  <si>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</si>
  <si>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</si>
  <si>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</si>
  <si>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</si>
  <si>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</si>
  <si>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</si>
  <si>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</si>
  <si>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</si>
  <si>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</si>
  <si>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</si>
  <si>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</si>
  <si>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</si>
  <si>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</si>
  <si>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</si>
  <si>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</si>
  <si>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</si>
  <si>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</si>
  <si>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</si>
  <si>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</si>
  <si>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</si>
  <si>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</si>
  <si>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</si>
  <si>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</si>
  <si>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</si>
  <si>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</si>
  <si>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</si>
  <si>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</si>
  <si>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</si>
  <si>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</si>
  <si>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</si>
  <si>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</si>
  <si>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</si>
  <si>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</si>
  <si>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</si>
  <si>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</si>
  <si>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</si>
  <si>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</si>
  <si>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</si>
  <si>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</si>
  <si>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</si>
  <si>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</si>
  <si>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</si>
  <si>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</si>
  <si>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</si>
  <si>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</si>
  <si>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</si>
  <si>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</si>
  <si>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</si>
  <si>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</si>
  <si>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</si>
  <si>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</si>
  <si>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</si>
  <si>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</si>
  <si>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</si>
  <si>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</si>
  <si>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</si>
  <si>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</si>
  <si>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</si>
  <si>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</si>
  <si>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</si>
  <si>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</si>
  <si>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</si>
  <si>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</si>
  <si>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</si>
  <si>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</si>
  <si>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</si>
  <si>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</si>
  <si>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</si>
  <si>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</si>
  <si>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</si>
  <si>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</si>
  <si>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</si>
  <si>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</si>
  <si>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</si>
  <si>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</si>
  <si>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</si>
  <si>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</si>
  <si>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</si>
  <si>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</si>
  <si>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</si>
  <si>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</si>
  <si>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</si>
  <si>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</si>
  <si>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</si>
  <si>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</si>
  <si>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</si>
  <si>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</si>
  <si>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</si>
  <si>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</si>
  <si>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</si>
  <si>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</si>
  <si>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</si>
  <si>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</si>
  <si>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</si>
  <si>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</si>
  <si>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</si>
  <si>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</si>
  <si>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</si>
  <si>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</si>
  <si>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</si>
  <si>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</si>
  <si>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</si>
  <si>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</si>
  <si>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</si>
  <si>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</si>
  <si>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</si>
  <si>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</si>
  <si>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</si>
  <si>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</si>
  <si>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</si>
  <si>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</si>
  <si>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</si>
  <si>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</si>
  <si>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</si>
  <si>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</si>
  <si>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</si>
  <si>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</si>
  <si>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</si>
  <si>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</si>
  <si>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</si>
  <si>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</si>
  <si>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</si>
  <si>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</si>
  <si>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</si>
  <si>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</si>
  <si>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</si>
  <si>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</si>
  <si>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</si>
  <si>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</si>
  <si>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</si>
  <si>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</si>
  <si>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</si>
  <si>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</si>
  <si>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</si>
  <si>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</si>
  <si>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</si>
  <si>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</si>
  <si>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</si>
  <si>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</si>
  <si>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</si>
  <si>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</si>
  <si>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</si>
  <si>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</si>
  <si>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</si>
  <si>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</si>
  <si>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</si>
  <si>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</si>
  <si>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</si>
  <si>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</si>
  <si>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</si>
  <si>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</si>
  <si>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</si>
  <si>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</si>
  <si>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</si>
  <si>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</si>
  <si>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</si>
  <si>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</si>
  <si>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</si>
  <si>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</si>
  <si>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</si>
  <si>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</si>
  <si>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</si>
  <si>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</si>
  <si>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</si>
  <si>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</si>
  <si>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</si>
  <si>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</si>
  <si>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</si>
  <si>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</si>
  <si>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</si>
  <si>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</si>
  <si>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</si>
  <si>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</si>
  <si>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</si>
  <si>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</si>
  <si>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</si>
  <si>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</si>
  <si>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</si>
  <si>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</si>
  <si>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</si>
  <si>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</si>
  <si>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</si>
  <si>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</si>
  <si>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</si>
  <si>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</si>
  <si>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</si>
  <si>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</si>
  <si>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</si>
  <si>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</si>
  <si>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</si>
  <si>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</si>
  <si>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</si>
  <si>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</si>
  <si>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</si>
  <si>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</si>
  <si>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</si>
  <si>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</si>
  <si>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</si>
  <si>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</si>
  <si>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</si>
  <si>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</si>
  <si>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</si>
  <si>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</si>
  <si>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</si>
  <si>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</si>
  <si>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</si>
  <si>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</si>
  <si>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</si>
  <si>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</si>
  <si>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</si>
  <si>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</si>
  <si>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</si>
  <si>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</si>
  <si>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</si>
  <si>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</si>
  <si>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</si>
  <si>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</si>
  <si>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</si>
  <si>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</si>
  <si>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</si>
  <si>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</si>
  <si>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</si>
  <si>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</si>
  <si>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</si>
  <si>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</si>
  <si>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</si>
  <si>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</si>
  <si>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</si>
  <si>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</si>
  <si>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</si>
  <si>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</si>
  <si>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</si>
  <si>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</si>
  <si>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</si>
  <si>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</si>
  <si>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</si>
  <si>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</si>
  <si>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</si>
  <si>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</si>
  <si>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</si>
  <si>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</si>
  <si>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</si>
  <si>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</si>
  <si>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</si>
  <si>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</si>
  <si>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</si>
  <si>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</si>
  <si>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</si>
  <si>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</si>
  <si>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</si>
  <si>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</si>
  <si>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</si>
  <si>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</si>
  <si>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</si>
  <si>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</si>
  <si>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</si>
  <si>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</si>
  <si>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</si>
  <si>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</si>
  <si>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</si>
  <si>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</si>
  <si>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</si>
  <si>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</si>
  <si>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</si>
  <si>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</si>
  <si>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</si>
  <si>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</si>
  <si>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</si>
  <si>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</si>
  <si>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</si>
  <si>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</si>
  <si>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</si>
  <si>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</si>
  <si>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</si>
  <si>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</si>
  <si>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</si>
  <si>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</si>
  <si>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</si>
  <si>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</si>
  <si>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</si>
  <si>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</si>
  <si>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</si>
  <si>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</si>
  <si>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</si>
  <si>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</si>
  <si>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</si>
  <si>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</si>
  <si>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</si>
  <si>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</si>
  <si>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</si>
  <si>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</si>
  <si>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</si>
  <si>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</si>
  <si>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</si>
  <si>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</si>
  <si>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</si>
  <si>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</si>
  <si>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</si>
  <si>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</si>
  <si>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</si>
  <si>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</si>
  <si>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</si>
  <si>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</si>
  <si>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</si>
  <si>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</si>
  <si>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</si>
  <si>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</si>
  <si>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</si>
  <si>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</si>
  <si>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</si>
  <si>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</si>
  <si>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</si>
  <si>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</si>
  <si>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</si>
  <si>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</si>
  <si>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</si>
  <si>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</si>
  <si>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</si>
  <si>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</si>
  <si>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</si>
  <si>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</si>
  <si>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</si>
  <si>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</si>
  <si>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</si>
  <si>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</si>
  <si>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</si>
  <si>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</si>
  <si>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</si>
  <si>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</si>
  <si>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</si>
  <si>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</si>
  <si>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</si>
  <si>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</si>
  <si>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</si>
  <si>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</si>
  <si>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</si>
  <si>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</si>
  <si>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</si>
  <si>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</si>
  <si>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</si>
  <si>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</si>
  <si>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</si>
  <si>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</si>
  <si>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</si>
  <si>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</si>
  <si>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</si>
  <si>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</si>
  <si>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</si>
  <si>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</si>
  <si>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</si>
  <si>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</si>
  <si>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</si>
  <si>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</si>
  <si>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</si>
  <si>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</si>
  <si>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</si>
  <si>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</si>
  <si>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</si>
  <si>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</si>
  <si>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</si>
  <si>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</si>
  <si>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</si>
  <si>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</si>
  <si>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</si>
  <si>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</si>
  <si>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</si>
  <si>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</si>
  <si>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</si>
  <si>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</si>
  <si>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</si>
  <si>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</si>
  <si>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</si>
  <si>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</si>
  <si>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</si>
  <si>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</si>
  <si>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</si>
  <si>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</si>
  <si>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</si>
  <si>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</si>
  <si>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</si>
  <si>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</si>
  <si>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</si>
  <si>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</si>
  <si>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</si>
  <si>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</si>
  <si>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</si>
  <si>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</si>
  <si>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</si>
  <si>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</si>
  <si>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</si>
  <si>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</si>
  <si>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</si>
  <si>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</si>
  <si>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</si>
  <si>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</si>
  <si>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</si>
  <si>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</si>
  <si>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</si>
  <si>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</si>
  <si>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</si>
  <si>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</si>
  <si>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</si>
  <si>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</si>
  <si>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</si>
  <si>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</si>
  <si>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</si>
  <si>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</si>
  <si>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</si>
  <si>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</si>
  <si>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</si>
  <si>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</si>
  <si>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</si>
  <si>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</si>
  <si>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</si>
  <si>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</si>
  <si>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</si>
  <si>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</si>
  <si>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</si>
  <si>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</si>
  <si>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</si>
  <si>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</si>
  <si>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</si>
  <si>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</si>
  <si>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</si>
  <si>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</si>
  <si>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</si>
  <si>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</si>
  <si>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</si>
  <si>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</si>
  <si>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</si>
  <si>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</si>
  <si>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</si>
  <si>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</si>
  <si>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</si>
  <si>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</si>
  <si>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</si>
  <si>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</si>
  <si>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</si>
  <si>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</si>
  <si>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</si>
  <si>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</si>
  <si>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</si>
  <si>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</si>
  <si>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</si>
  <si>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</si>
  <si>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</si>
  <si>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</si>
  <si>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</si>
  <si>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</si>
  <si>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</si>
  <si>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</si>
  <si>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</si>
  <si>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</si>
  <si>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</si>
  <si>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</si>
  <si>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</si>
  <si>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</si>
  <si>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</si>
  <si>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</si>
  <si>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</si>
  <si>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</si>
  <si>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</si>
  <si>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</si>
  <si>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</si>
  <si>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</si>
  <si>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</si>
  <si>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</si>
  <si>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</si>
  <si>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</si>
  <si>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</si>
  <si>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</si>
  <si>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</si>
  <si>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</si>
  <si>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</si>
  <si>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</si>
  <si>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</si>
  <si>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</si>
  <si>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</si>
  <si>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</si>
  <si>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</si>
  <si>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</si>
  <si>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</si>
  <si>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</si>
  <si>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</si>
  <si>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</si>
  <si>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</si>
  <si>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</si>
  <si>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</si>
  <si>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</si>
  <si>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</si>
  <si>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</si>
  <si>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</si>
  <si>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</si>
  <si>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</si>
  <si>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</si>
  <si>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</si>
  <si>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</si>
  <si>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</si>
  <si>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</si>
  <si>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</si>
  <si>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</si>
  <si>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</si>
  <si>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</si>
  <si>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</si>
  <si>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</si>
  <si>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</si>
  <si>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</si>
  <si>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</si>
  <si>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</si>
  <si>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</si>
  <si>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</si>
  <si>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</si>
  <si>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</si>
  <si>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</si>
  <si>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</si>
  <si>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</si>
  <si>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</si>
  <si>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</si>
  <si>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</si>
  <si>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</si>
  <si>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</si>
  <si>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</si>
  <si>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</si>
  <si>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</si>
  <si>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</si>
  <si>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</si>
  <si>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</si>
  <si>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</si>
  <si>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</si>
  <si>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</si>
  <si>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</si>
  <si>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</si>
  <si>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</si>
  <si>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</si>
  <si>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</si>
  <si>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</si>
  <si>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</si>
  <si>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</si>
  <si>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</si>
  <si>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</si>
  <si>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</si>
  <si>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</si>
  <si>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</si>
  <si>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</si>
  <si>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</si>
  <si>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</si>
  <si>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</si>
  <si>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</si>
  <si>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</si>
  <si>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</si>
  <si>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</si>
  <si>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</si>
  <si>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</si>
  <si>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</si>
  <si>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</si>
  <si>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</si>
  <si>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</si>
  <si>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</si>
  <si>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</si>
  <si>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</si>
  <si>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</si>
  <si>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</si>
  <si>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</si>
  <si>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</si>
  <si>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</si>
  <si>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</si>
  <si>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</si>
  <si>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</si>
  <si>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</si>
  <si>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</si>
  <si>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</si>
  <si>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</si>
  <si>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</si>
  <si>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</si>
  <si>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</si>
  <si>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</si>
  <si>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</si>
  <si>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</si>
  <si>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</si>
  <si>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</si>
  <si>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</si>
  <si>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</si>
  <si>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</si>
  <si>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</si>
  <si>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</si>
  <si>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</si>
  <si>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</si>
  <si>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</si>
  <si>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</si>
  <si>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</si>
  <si>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</si>
  <si>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</si>
  <si>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</si>
  <si>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</si>
  <si>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</si>
  <si>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</si>
  <si>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</si>
  <si>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</si>
  <si>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</si>
  <si>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</si>
  <si>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</si>
  <si>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</si>
  <si>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</si>
  <si>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</si>
  <si>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</si>
  <si>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</si>
  <si>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</si>
  <si>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</si>
  <si>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</si>
  <si>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</si>
  <si>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</si>
  <si>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</si>
  <si>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</si>
  <si>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</si>
  <si>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</si>
  <si>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</si>
  <si>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</si>
  <si>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</si>
  <si>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</si>
  <si>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</si>
  <si>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</si>
  <si>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</si>
  <si>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</si>
  <si>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</si>
  <si>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</si>
  <si>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</si>
  <si>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</si>
  <si>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</si>
  <si>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</si>
  <si>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</si>
  <si>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</si>
  <si>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</si>
  <si>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</si>
  <si>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</si>
  <si>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</si>
  <si>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</si>
  <si>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</si>
  <si>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</si>
  <si>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</si>
  <si>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</si>
  <si>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</si>
  <si>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</si>
  <si>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</si>
  <si>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</si>
  <si>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</si>
  <si>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</si>
  <si>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</si>
  <si>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</si>
  <si>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</si>
  <si>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</si>
  <si>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</si>
  <si>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</si>
  <si>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</si>
  <si>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</si>
  <si>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</si>
  <si>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</si>
  <si>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</si>
  <si>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</si>
  <si>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</si>
  <si>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</si>
  <si>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</si>
  <si>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</si>
  <si>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</si>
  <si>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</si>
  <si>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</si>
  <si>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</si>
  <si>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</si>
  <si>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</si>
  <si>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</si>
  <si>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</si>
  <si>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</si>
  <si>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</si>
  <si>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</si>
  <si>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</si>
  <si>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</si>
  <si>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</si>
  <si>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</si>
  <si>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</si>
  <si>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</si>
  <si>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</si>
  <si>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</si>
  <si>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</si>
  <si>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</si>
  <si>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</si>
  <si>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</si>
  <si>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</si>
  <si>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</si>
  <si>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</si>
  <si>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</si>
  <si>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</si>
  <si>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</si>
  <si>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</si>
  <si>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</si>
  <si>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</si>
  <si>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</si>
  <si>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</si>
  <si>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</si>
  <si>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</si>
  <si>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</si>
  <si>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</si>
  <si>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</si>
  <si>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</si>
  <si>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</si>
  <si>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</si>
  <si>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</si>
  <si>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</si>
  <si>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</si>
  <si>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</si>
  <si>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</si>
  <si>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</si>
  <si>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</si>
  <si>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</si>
  <si>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</si>
  <si>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</si>
  <si>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</si>
  <si>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</si>
  <si>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</si>
  <si>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</si>
  <si>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</si>
  <si>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</si>
  <si>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</si>
  <si>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</si>
  <si>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</si>
  <si>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</si>
  <si>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</si>
  <si>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</si>
  <si>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</si>
  <si>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</si>
  <si>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</si>
  <si>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</si>
  <si>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</si>
  <si>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</si>
  <si>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</si>
  <si>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</si>
  <si>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</si>
  <si>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</si>
  <si>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</si>
  <si>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</si>
  <si>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</si>
  <si>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</si>
  <si>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</si>
  <si>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</si>
  <si>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</si>
  <si>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</si>
  <si>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</si>
  <si>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</si>
  <si>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</si>
  <si>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</si>
  <si>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</si>
  <si>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</si>
  <si>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</si>
  <si>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</si>
  <si>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</si>
  <si>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</si>
  <si>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</si>
  <si>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</si>
  <si>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</si>
  <si>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</si>
  <si>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</si>
  <si>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</si>
  <si>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</si>
  <si>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</si>
  <si>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</si>
  <si>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</si>
  <si>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</si>
  <si>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</si>
  <si>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</si>
  <si>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</si>
  <si>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</si>
  <si>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</si>
  <si>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</si>
  <si>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</si>
  <si>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</si>
  <si>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</si>
  <si>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</si>
  <si>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</si>
  <si>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</si>
  <si>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</si>
  <si>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</si>
  <si>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</si>
  <si>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</si>
  <si>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</si>
  <si>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</si>
  <si>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</si>
  <si>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</si>
  <si>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</si>
  <si>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</si>
  <si>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</si>
  <si>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</si>
  <si>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</si>
  <si>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</si>
  <si>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</si>
  <si>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</si>
  <si>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</si>
  <si>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</si>
  <si>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</si>
  <si>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</si>
  <si>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</si>
  <si>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</si>
  <si>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</si>
  <si>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</si>
  <si>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</si>
  <si>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</si>
  <si>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</si>
  <si>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</si>
  <si>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</si>
  <si>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</si>
  <si>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</si>
  <si>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</si>
  <si>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</si>
  <si>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</si>
  <si>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</si>
  <si>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</si>
  <si>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</si>
  <si>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</si>
  <si>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</si>
  <si>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</si>
  <si>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</si>
  <si>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</si>
  <si>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</si>
  <si>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</si>
  <si>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</si>
  <si>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</si>
  <si>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</si>
  <si>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</si>
  <si>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</si>
  <si>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</si>
  <si>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</si>
  <si>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</si>
  <si>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</si>
  <si>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</si>
  <si>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</si>
  <si>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</si>
  <si>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</si>
  <si>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</si>
  <si>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</si>
  <si>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</si>
  <si>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</si>
  <si>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</si>
  <si>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</si>
  <si>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</si>
  <si>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</si>
  <si>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</si>
  <si>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</si>
  <si>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</si>
  <si>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</si>
  <si>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</si>
  <si>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</si>
  <si>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</si>
  <si>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</si>
  <si>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</si>
  <si>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</si>
  <si>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</si>
  <si>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</si>
  <si>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</si>
  <si>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</si>
  <si>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</si>
  <si>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</si>
  <si>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</si>
  <si>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</si>
  <si>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</si>
  <si>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</si>
  <si>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</si>
  <si>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</si>
  <si>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</si>
  <si>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</si>
  <si>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</si>
  <si>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</si>
  <si>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</si>
  <si>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</si>
  <si>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</si>
  <si>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</si>
  <si>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</si>
  <si>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</si>
  <si>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</si>
  <si>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</si>
  <si>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</si>
  <si>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</si>
  <si>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</si>
  <si>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</si>
  <si>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</si>
  <si>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</si>
  <si>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</si>
  <si>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</si>
  <si>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</si>
  <si>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</si>
  <si>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</si>
  <si>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</si>
  <si>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</si>
  <si>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</si>
  <si>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</si>
  <si>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</si>
  <si>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</si>
  <si>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</si>
  <si>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</si>
  <si>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</si>
  <si>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</si>
  <si>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</si>
  <si>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</si>
  <si>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</si>
  <si>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</si>
  <si>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</si>
  <si>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</si>
  <si>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</si>
  <si>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</si>
  <si>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</si>
  <si>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</si>
  <si>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</si>
  <si>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</si>
  <si>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</si>
  <si>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</si>
  <si>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</si>
  <si>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</si>
  <si>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</si>
  <si>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</si>
  <si>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</si>
  <si>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</si>
  <si>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</si>
  <si>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</si>
  <si>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</si>
  <si>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</si>
  <si>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</si>
  <si>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</si>
  <si>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</si>
  <si>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</si>
  <si>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</si>
  <si>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</si>
  <si>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</si>
  <si>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</si>
  <si>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</si>
  <si>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</si>
  <si>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</si>
  <si>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</si>
  <si>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</si>
  <si>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</si>
  <si>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</si>
  <si>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</si>
  <si>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</si>
  <si>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</si>
  <si>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</si>
  <si>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</si>
  <si>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</si>
  <si>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</si>
  <si>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</si>
  <si>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</si>
  <si>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</si>
  <si>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</si>
  <si>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</si>
  <si>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</si>
  <si>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</si>
  <si>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</si>
  <si>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</si>
  <si>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</si>
  <si>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</si>
  <si>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</si>
  <si>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</si>
  <si>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</si>
  <si>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</si>
  <si>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</si>
  <si>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</si>
  <si>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</si>
  <si>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</si>
  <si>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</si>
  <si>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</si>
  <si>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</si>
  <si>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</si>
  <si>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</si>
  <si>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</si>
  <si>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</si>
  <si>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</si>
  <si>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</si>
  <si>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</si>
  <si>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</si>
  <si>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</si>
  <si>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</si>
  <si>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</si>
  <si>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</si>
  <si>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</si>
  <si>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</si>
  <si>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</si>
  <si>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</si>
  <si>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</si>
  <si>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</si>
  <si>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</si>
  <si>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</si>
  <si>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</si>
  <si>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</si>
  <si>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</si>
  <si>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</si>
  <si>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</si>
  <si>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</si>
  <si>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</si>
  <si>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</si>
  <si>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</si>
  <si>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</si>
  <si>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</si>
  <si>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</si>
  <si>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</si>
  <si>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</si>
  <si>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</si>
  <si>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</si>
  <si>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</si>
  <si>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</si>
  <si>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</si>
  <si>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</si>
  <si>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</si>
  <si>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</si>
  <si>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</si>
  <si>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</si>
  <si>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</si>
  <si>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</si>
  <si>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</si>
  <si>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</si>
  <si>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</si>
  <si>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</si>
  <si>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</si>
  <si>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</si>
  <si>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</si>
  <si>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</si>
  <si>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</si>
  <si>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</si>
  <si>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</si>
  <si>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</si>
  <si>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</si>
  <si>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</si>
  <si>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</si>
  <si>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</si>
  <si>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</si>
  <si>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</si>
  <si>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</si>
  <si>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</si>
  <si>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</si>
  <si>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</si>
  <si>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</si>
  <si>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</si>
  <si>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</si>
  <si>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</si>
  <si>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</si>
  <si>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</si>
  <si>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</si>
  <si>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</si>
  <si>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</si>
  <si>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</si>
  <si>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</si>
  <si>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</si>
  <si>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</si>
  <si>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</si>
  <si>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</si>
  <si>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</si>
  <si>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</si>
  <si>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</si>
  <si>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</si>
  <si>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</si>
  <si>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</si>
  <si>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</si>
  <si>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</si>
  <si>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</si>
  <si>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</si>
  <si>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</si>
  <si>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</si>
  <si>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</si>
  <si>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</si>
  <si>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</si>
  <si>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</si>
  <si>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</si>
  <si>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</si>
  <si>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</si>
  <si>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</si>
  <si>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</si>
  <si>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</si>
  <si>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</si>
  <si>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</si>
  <si>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</si>
  <si>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</si>
  <si>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</si>
  <si>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</si>
  <si>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</si>
  <si>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</si>
  <si>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</si>
  <si>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</si>
  <si>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</si>
  <si>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</si>
  <si>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</si>
  <si>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</si>
  <si>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</si>
  <si>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</si>
  <si>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</si>
  <si>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</si>
  <si>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</si>
  <si>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</si>
  <si>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</si>
  <si>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</si>
  <si>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</si>
  <si>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</si>
  <si>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</si>
  <si>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</si>
  <si>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</si>
  <si>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</si>
  <si>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</si>
  <si>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</si>
  <si>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</si>
  <si>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</si>
  <si>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</si>
  <si>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</si>
  <si>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</si>
  <si>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</si>
  <si>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</si>
  <si>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</si>
  <si>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</si>
  <si>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</si>
  <si>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</si>
  <si>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</si>
  <si>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</si>
  <si>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</si>
  <si>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</si>
  <si>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</si>
  <si>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</si>
  <si>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</si>
  <si>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</si>
  <si>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</si>
  <si>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</si>
  <si>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</si>
  <si>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</si>
  <si>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</si>
  <si>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</si>
  <si>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</si>
  <si>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</si>
  <si>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</si>
  <si>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</si>
  <si>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</si>
  <si>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</si>
  <si>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</si>
  <si>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</si>
  <si>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</si>
  <si>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</si>
  <si>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</si>
  <si>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</si>
  <si>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</si>
  <si>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</si>
  <si>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</si>
  <si>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</si>
  <si>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</si>
  <si>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</si>
  <si>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</si>
  <si>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</si>
  <si>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</si>
  <si>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</si>
  <si>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</si>
  <si>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</si>
  <si>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</si>
  <si>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</si>
  <si>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</si>
  <si>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</si>
  <si>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</si>
  <si>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</si>
  <si>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</si>
  <si>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</si>
  <si>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</si>
  <si>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</si>
  <si>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</si>
  <si>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</si>
  <si>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</si>
  <si>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</si>
  <si>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</si>
  <si>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</si>
  <si>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</si>
  <si>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</si>
  <si>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</si>
  <si>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</si>
  <si>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</si>
  <si>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</si>
  <si>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</si>
  <si>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</si>
  <si>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</si>
  <si>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</si>
  <si>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</si>
  <si>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</si>
  <si>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</si>
  <si>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</si>
  <si>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</si>
  <si>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</si>
  <si>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</si>
  <si>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</si>
  <si>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</si>
  <si>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</si>
  <si>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</si>
  <si>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</si>
  <si>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</si>
  <si>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</si>
  <si>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</si>
  <si>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</si>
  <si>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</si>
  <si>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</si>
  <si>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</si>
  <si>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</si>
  <si>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</si>
  <si>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</si>
  <si>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</si>
  <si>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</si>
  <si>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</si>
  <si>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</si>
  <si>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</si>
  <si>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</si>
  <si>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</si>
  <si>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</si>
  <si>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</si>
  <si>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</si>
  <si>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</si>
  <si>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</si>
  <si>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</si>
  <si>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</si>
  <si>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</si>
  <si>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</si>
  <si>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</si>
  <si>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</si>
  <si>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</si>
  <si>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</si>
  <si>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</si>
  <si>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</si>
  <si>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</si>
  <si>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</si>
  <si>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</si>
  <si>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</si>
  <si>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</si>
  <si>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</si>
  <si>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</si>
  <si>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</si>
  <si>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</si>
  <si>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</si>
  <si>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</si>
  <si>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</si>
  <si>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</si>
  <si>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</si>
  <si>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</si>
  <si>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</si>
  <si>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</si>
  <si>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</si>
  <si>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</si>
  <si>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</si>
  <si>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</si>
  <si>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</si>
  <si>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</si>
  <si>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</si>
  <si>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</si>
  <si>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</si>
  <si>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</si>
  <si>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</si>
  <si>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</si>
  <si>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</si>
  <si>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</si>
  <si>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</si>
  <si>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</si>
  <si>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</si>
  <si>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</si>
  <si>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</si>
  <si>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</si>
  <si>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</si>
  <si>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</si>
  <si>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</si>
  <si>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</si>
  <si>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</si>
  <si>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</si>
  <si>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</si>
  <si>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</si>
  <si>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</si>
  <si>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</si>
  <si>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</si>
  <si>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</si>
  <si>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</si>
  <si>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</si>
  <si>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</si>
  <si>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</si>
  <si>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</si>
  <si>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</si>
  <si>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</si>
  <si>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</si>
  <si>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</si>
  <si>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</si>
  <si>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</si>
  <si>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</si>
  <si>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</si>
  <si>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</si>
  <si>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</si>
  <si>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</si>
  <si>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</si>
  <si>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</si>
  <si>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</si>
  <si>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</si>
  <si>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</si>
  <si>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</si>
  <si>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</si>
  <si>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</si>
  <si>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</si>
  <si>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</si>
  <si>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</si>
  <si>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</si>
  <si>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</si>
  <si>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</si>
  <si>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</si>
  <si>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</si>
  <si>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</si>
  <si>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</si>
  <si>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</si>
  <si>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</si>
  <si>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</si>
  <si>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</si>
  <si>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</si>
  <si>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</si>
  <si>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</si>
  <si>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</si>
  <si>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</si>
  <si>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</si>
  <si>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</si>
  <si>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</si>
  <si>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</si>
  <si>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</si>
  <si>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</si>
  <si>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</si>
  <si>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</si>
  <si>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</si>
  <si>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</si>
  <si>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</si>
  <si>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</si>
  <si>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</si>
  <si>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</si>
  <si>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</si>
  <si>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</si>
  <si>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</si>
  <si>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</si>
  <si>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</si>
  <si>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</si>
  <si>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</si>
  <si>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</si>
  <si>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</si>
  <si>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</si>
  <si>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</si>
  <si>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</si>
  <si>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</si>
  <si>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</si>
  <si>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</si>
  <si>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</si>
  <si>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</si>
  <si>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</si>
  <si>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</si>
  <si>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</si>
  <si>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</si>
  <si>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</si>
  <si>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</si>
  <si>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</si>
  <si>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</si>
  <si>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</si>
  <si>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</si>
  <si>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</si>
  <si>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</si>
  <si>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</si>
  <si>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</si>
  <si>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</si>
  <si>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</si>
  <si>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</si>
  <si>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</si>
  <si>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</si>
  <si>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</si>
  <si>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</si>
  <si>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</si>
  <si>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</si>
  <si>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</si>
  <si>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</si>
  <si>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</si>
  <si>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</si>
  <si>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</si>
  <si>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</si>
  <si>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</si>
  <si>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</si>
  <si>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</si>
  <si>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</si>
  <si>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</si>
  <si>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</si>
  <si>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</si>
  <si>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</si>
  <si>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</si>
  <si>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</si>
  <si>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</si>
  <si>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</si>
  <si>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</si>
  <si>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</si>
  <si>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</si>
  <si>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</si>
  <si>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</si>
  <si>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</si>
  <si>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</si>
  <si>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</si>
  <si>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</si>
  <si>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</si>
  <si>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</si>
  <si>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</si>
  <si>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</si>
  <si>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</si>
  <si>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</si>
  <si>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</si>
  <si>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</si>
  <si>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</si>
  <si>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</si>
  <si>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</si>
  <si>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</si>
  <si>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</si>
  <si>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</si>
  <si>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</si>
  <si>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</si>
  <si>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</si>
  <si>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</si>
  <si>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</si>
  <si>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</si>
  <si>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</si>
  <si>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</si>
  <si>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</si>
  <si>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</si>
  <si>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</si>
  <si>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</si>
  <si>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</si>
  <si>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</si>
  <si>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</si>
  <si>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</si>
  <si>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</si>
  <si>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</si>
  <si>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</si>
  <si>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</si>
  <si>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</si>
  <si>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</si>
  <si>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</si>
  <si>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</si>
  <si>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</si>
  <si>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</si>
  <si>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</si>
  <si>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</si>
  <si>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</si>
  <si>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</si>
  <si>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</si>
  <si>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</si>
  <si>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</si>
  <si>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</si>
  <si>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</si>
  <si>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</si>
  <si>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</si>
  <si>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</si>
  <si>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</si>
  <si>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</si>
  <si>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</si>
  <si>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</si>
  <si>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</si>
  <si>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</si>
  <si>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</si>
  <si>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</si>
  <si>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</si>
  <si>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</si>
  <si>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</si>
  <si>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</si>
  <si>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</si>
  <si>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</si>
  <si>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</si>
  <si>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</si>
  <si>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</si>
  <si>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</si>
  <si>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</si>
  <si>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</si>
  <si>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</si>
  <si>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</si>
  <si>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</si>
  <si>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</si>
  <si>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</si>
  <si>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</si>
  <si>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</si>
  <si>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</si>
  <si>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</si>
  <si>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</si>
  <si>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</si>
  <si>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</si>
  <si>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</si>
  <si>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</si>
  <si>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</si>
  <si>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</si>
  <si>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</si>
  <si>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</si>
  <si>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</si>
  <si>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</si>
  <si>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</si>
  <si>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</si>
  <si>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</si>
  <si>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</si>
  <si>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</si>
  <si>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</si>
  <si>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</si>
  <si>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</si>
  <si>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</si>
  <si>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</si>
  <si>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</si>
  <si>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</si>
  <si>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</si>
  <si>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</si>
  <si>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</si>
  <si>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</si>
  <si>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</si>
  <si>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</si>
  <si>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</si>
  <si>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</si>
  <si>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</si>
  <si>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</si>
  <si>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</si>
  <si>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</si>
  <si>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</si>
  <si>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</si>
  <si>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</si>
  <si>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</si>
  <si>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</si>
  <si>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</si>
  <si>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</si>
  <si>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</si>
  <si>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</si>
  <si>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</si>
  <si>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</si>
  <si>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</si>
  <si>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</si>
  <si>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</si>
  <si>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</si>
  <si>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</si>
  <si>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</si>
  <si>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</si>
  <si>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</si>
  <si>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</si>
  <si>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</si>
  <si>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</si>
  <si>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</si>
  <si>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</si>
  <si>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</si>
  <si>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</si>
  <si>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</si>
  <si>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</si>
  <si>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</si>
  <si>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</si>
  <si>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</si>
  <si>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</si>
  <si>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</si>
  <si>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</si>
  <si>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</si>
  <si>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</si>
  <si>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</si>
  <si>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</si>
  <si>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</si>
  <si>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</si>
  <si>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</si>
  <si>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</si>
  <si>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</si>
  <si>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</si>
  <si>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</si>
  <si>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</si>
  <si>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</si>
  <si>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</si>
  <si>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</si>
  <si>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</si>
  <si>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</si>
  <si>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</si>
  <si>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</si>
  <si>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</si>
  <si>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</si>
  <si>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</si>
  <si>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</si>
  <si>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</si>
  <si>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</si>
  <si>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</si>
  <si>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</si>
  <si>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</si>
  <si>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</si>
  <si>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</si>
  <si>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</si>
  <si>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</si>
  <si>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</si>
  <si>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</si>
  <si>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</si>
  <si>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</si>
  <si>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</si>
  <si>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</si>
  <si>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</si>
  <si>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</si>
  <si>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</si>
  <si>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</si>
  <si>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</si>
  <si>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</si>
  <si>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</si>
  <si>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</si>
  <si>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</si>
  <si>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</si>
  <si>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</si>
  <si>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</si>
  <si>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</si>
  <si>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</si>
  <si>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</si>
  <si>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</si>
  <si>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</si>
  <si>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</si>
  <si>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</si>
  <si>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</si>
  <si>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</si>
  <si>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</si>
  <si>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</si>
  <si>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</si>
  <si>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</si>
  <si>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</si>
  <si>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</si>
  <si>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</si>
  <si>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</si>
  <si>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</si>
  <si>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</si>
  <si>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</si>
  <si>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</si>
  <si>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</si>
  <si>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</si>
  <si>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</si>
  <si>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</si>
  <si>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</si>
  <si>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</si>
  <si>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</si>
  <si>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</si>
  <si>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</si>
  <si>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</si>
  <si>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</si>
  <si>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</si>
  <si>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</si>
  <si>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</si>
  <si>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</si>
  <si>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</si>
  <si>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</si>
  <si>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</si>
  <si>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</si>
  <si>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</si>
  <si>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</si>
  <si>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</si>
  <si>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</si>
  <si>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</si>
  <si>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</si>
  <si>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</si>
  <si>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</si>
  <si>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</si>
  <si>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</si>
  <si>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</si>
  <si>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</si>
  <si>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</si>
  <si>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</si>
  <si>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</si>
  <si>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</si>
  <si>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</si>
  <si>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</si>
  <si>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</si>
  <si>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</si>
  <si>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</si>
  <si>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</si>
  <si>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</si>
  <si>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</si>
  <si>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</si>
  <si>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</si>
  <si>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</si>
  <si>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</si>
  <si>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</si>
  <si>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</si>
  <si>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</si>
  <si>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</si>
  <si>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</si>
  <si>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</si>
  <si>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</si>
  <si>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</si>
  <si>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</si>
  <si>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</si>
  <si>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</si>
  <si>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</si>
  <si>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</si>
  <si>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</si>
  <si>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</si>
  <si>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</si>
  <si>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</si>
  <si>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</si>
  <si>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</si>
  <si>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</si>
  <si>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</si>
  <si>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</si>
  <si>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</si>
  <si>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</si>
  <si>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</si>
  <si>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</si>
  <si>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</si>
  <si>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</si>
  <si>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</si>
  <si>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</si>
  <si>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</si>
  <si>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</si>
  <si>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</si>
  <si>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</si>
  <si>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</si>
  <si>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</si>
  <si>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</si>
  <si>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</si>
  <si>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</si>
  <si>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</si>
  <si>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</si>
  <si>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</si>
  <si>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</si>
  <si>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</si>
  <si>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</si>
  <si>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</si>
  <si>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</si>
  <si>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</si>
  <si>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</si>
  <si>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</si>
  <si>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</si>
  <si>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</si>
  <si>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</si>
  <si>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</si>
  <si>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</si>
  <si>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</si>
  <si>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</si>
  <si>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</si>
  <si>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</si>
  <si>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</si>
  <si>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</si>
  <si>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</si>
  <si>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</si>
  <si>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</si>
  <si>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</si>
  <si>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</si>
  <si>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</si>
  <si>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</si>
  <si>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</si>
  <si>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</si>
  <si>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</si>
  <si>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</si>
  <si>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</si>
  <si>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</si>
  <si>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</si>
  <si>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</si>
  <si>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</si>
  <si>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</si>
  <si>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</si>
  <si>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</si>
  <si>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</si>
  <si>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</si>
  <si>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</si>
  <si>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</si>
  <si>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</si>
  <si>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</si>
  <si>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</si>
  <si>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</si>
  <si>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</si>
  <si>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</si>
  <si>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</si>
  <si>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</si>
  <si>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</si>
  <si>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</si>
  <si>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</si>
  <si>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</si>
  <si>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</si>
  <si>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</si>
  <si>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</si>
  <si>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</si>
  <si>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</si>
  <si>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</si>
  <si>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</si>
  <si>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</si>
  <si>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</si>
  <si>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</si>
  <si>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</si>
  <si>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</si>
  <si>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</si>
  <si>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</si>
  <si>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</si>
  <si>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</si>
  <si>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</si>
  <si>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</si>
  <si>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</si>
  <si>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</si>
  <si>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</si>
  <si>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</si>
  <si>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</si>
  <si>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</si>
  <si>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</si>
  <si>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</si>
  <si>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</si>
  <si>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</si>
  <si>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</si>
  <si>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</si>
  <si>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</si>
  <si>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</si>
  <si>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</si>
  <si>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</si>
  <si>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</si>
  <si>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</si>
  <si>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</si>
  <si>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</si>
  <si>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</si>
  <si>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</si>
  <si>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</si>
  <si>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</si>
  <si>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</si>
  <si>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</si>
  <si>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</si>
  <si>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</si>
  <si>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</si>
  <si>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</si>
  <si>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</si>
  <si>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</si>
  <si>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</si>
  <si>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</si>
  <si>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</si>
  <si>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</si>
  <si>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</si>
  <si>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</si>
  <si>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</si>
  <si>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</si>
  <si>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</si>
  <si>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</si>
  <si>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</si>
  <si>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</si>
  <si>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</si>
  <si>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</si>
  <si>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</si>
  <si>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</si>
  <si>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</si>
  <si>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</si>
  <si>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</si>
  <si>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</si>
  <si>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</si>
  <si>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</si>
  <si>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</si>
  <si>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</si>
  <si>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</si>
  <si>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</si>
  <si>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</si>
  <si>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</si>
  <si>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</si>
  <si>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</si>
  <si>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</si>
  <si>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</si>
  <si>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</si>
  <si>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</si>
  <si>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</si>
  <si>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</si>
  <si>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</si>
  <si>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</si>
  <si>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</si>
  <si>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</si>
  <si>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</si>
  <si>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</si>
  <si>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</si>
  <si>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</si>
  <si>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</si>
  <si>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</si>
  <si>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</si>
  <si>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</si>
  <si>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</si>
  <si>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</si>
  <si>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</si>
  <si>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</si>
  <si>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</si>
  <si>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</si>
  <si>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</si>
  <si>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</si>
  <si>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</si>
  <si>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</si>
  <si>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</si>
  <si>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</si>
  <si>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</si>
  <si>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</si>
  <si>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</si>
  <si>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</si>
  <si>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</si>
  <si>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</si>
  <si>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</si>
  <si>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</si>
  <si>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</si>
  <si>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</si>
  <si>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</si>
  <si>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</si>
  <si>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</si>
  <si>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</si>
  <si>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</si>
  <si>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</si>
  <si>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</si>
  <si>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</si>
  <si>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</si>
  <si>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</si>
  <si>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</si>
  <si>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</si>
  <si>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</si>
  <si>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</si>
  <si>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</si>
  <si>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</si>
  <si>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</si>
  <si>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</si>
  <si>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</si>
  <si>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</si>
  <si>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</si>
  <si>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</si>
  <si>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</si>
  <si>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</si>
  <si>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</si>
  <si>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</si>
  <si>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</si>
  <si>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</si>
  <si>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</si>
  <si>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</si>
  <si>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</si>
  <si>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</si>
  <si>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</si>
  <si>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</si>
  <si>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</si>
  <si>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</si>
  <si>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</si>
  <si>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</si>
  <si>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</si>
  <si>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</si>
  <si>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</si>
  <si>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</si>
  <si>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</si>
  <si>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</si>
  <si>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</si>
  <si>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</si>
  <si>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</si>
  <si>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</si>
  <si>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</si>
  <si>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</si>
  <si>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</si>
  <si>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</si>
  <si>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</si>
  <si>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</si>
  <si>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</si>
  <si>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</si>
  <si>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</si>
  <si>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</si>
  <si>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</si>
  <si>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</si>
  <si>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</si>
  <si>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</si>
  <si>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</si>
  <si>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</si>
  <si>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</si>
  <si>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</si>
  <si>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</si>
  <si>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</si>
  <si>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</si>
  <si>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</si>
  <si>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</si>
  <si>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</si>
  <si>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</si>
  <si>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</si>
  <si>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</si>
  <si>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</si>
  <si>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</si>
  <si>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</si>
  <si>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</si>
  <si>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</si>
  <si>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</si>
  <si>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</si>
  <si>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</si>
  <si>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</si>
  <si>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</si>
  <si>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</si>
  <si>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</si>
  <si>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</si>
  <si>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</si>
  <si>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</si>
  <si>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</si>
  <si>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</si>
  <si>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</si>
  <si>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</si>
  <si>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</si>
  <si>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</si>
  <si>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</si>
  <si>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</si>
  <si>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</si>
  <si>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</si>
  <si>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</si>
  <si>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</si>
  <si>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</si>
  <si>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</si>
  <si>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</si>
  <si>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</si>
  <si>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</si>
  <si>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</si>
  <si>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</si>
  <si>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</si>
  <si>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</si>
  <si>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</si>
  <si>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</si>
  <si>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</si>
  <si>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</si>
  <si>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</si>
  <si>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</si>
  <si>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</si>
  <si>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</si>
  <si>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</si>
  <si>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</si>
  <si>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</si>
  <si>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</si>
  <si>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</si>
  <si>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</si>
  <si>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</si>
  <si>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</si>
  <si>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</si>
  <si>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</si>
  <si>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</si>
  <si>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</si>
  <si>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</si>
  <si>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</si>
  <si>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</si>
  <si>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</si>
  <si>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</si>
  <si>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</si>
  <si>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</si>
  <si>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</si>
  <si>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</si>
  <si>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</si>
  <si>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</si>
  <si>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</si>
  <si>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</si>
  <si>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</si>
  <si>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</si>
  <si>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</si>
  <si>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</si>
  <si>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</si>
  <si>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</si>
  <si>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</si>
  <si>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</si>
  <si>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</si>
  <si>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</si>
  <si>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</si>
  <si>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</si>
  <si>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</si>
  <si>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</si>
  <si>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</si>
  <si>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</si>
  <si>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</si>
  <si>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</si>
  <si>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</si>
  <si>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</si>
  <si>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</si>
  <si>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</si>
  <si>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</si>
  <si>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</si>
  <si>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</si>
  <si>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</si>
  <si>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</si>
  <si>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</si>
  <si>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</si>
  <si>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</si>
  <si>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</si>
  <si>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</si>
  <si>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</si>
  <si>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</si>
  <si>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</si>
  <si>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</si>
  <si>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</si>
  <si>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</si>
  <si>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</si>
  <si>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</si>
  <si>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</si>
  <si>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</si>
  <si>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</si>
  <si>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</si>
  <si>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</si>
  <si>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</si>
  <si>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</si>
  <si>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</si>
  <si>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</si>
  <si>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</si>
  <si>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</si>
  <si>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</si>
  <si>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</si>
  <si>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</si>
  <si>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</si>
  <si>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</si>
  <si>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</si>
  <si>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</si>
  <si>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</si>
  <si>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</si>
  <si>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</si>
  <si>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</si>
  <si>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</si>
  <si>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</si>
  <si>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</si>
  <si>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</si>
  <si>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</si>
  <si>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</si>
  <si>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</si>
  <si>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</si>
  <si>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</si>
  <si>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</si>
  <si>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</si>
  <si>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</si>
  <si>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</si>
  <si>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</si>
  <si>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</si>
  <si>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</si>
  <si>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</si>
  <si>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</si>
  <si>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</si>
  <si>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</si>
  <si>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</si>
  <si>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</si>
  <si>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</si>
  <si>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</si>
  <si>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</si>
  <si>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</si>
  <si>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</si>
  <si>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</si>
  <si>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</si>
  <si>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</si>
  <si>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</si>
  <si>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</si>
  <si>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</si>
  <si>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</si>
  <si>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</si>
  <si>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</si>
  <si>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</si>
  <si>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</si>
  <si>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</si>
  <si>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</si>
  <si>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</si>
  <si>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</si>
  <si>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</si>
  <si>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</si>
  <si>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</si>
  <si>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</si>
  <si>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</si>
  <si>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</si>
  <si>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</si>
  <si>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</si>
  <si>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</si>
  <si>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</si>
  <si>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</si>
  <si>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</si>
  <si>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</si>
  <si>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</si>
  <si>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</si>
  <si>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</si>
  <si>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</si>
  <si>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</si>
  <si>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</si>
  <si>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</si>
  <si>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</si>
  <si>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</si>
  <si>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</si>
  <si>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</si>
  <si>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</si>
  <si>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</si>
  <si>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</si>
  <si>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</si>
  <si>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</si>
  <si>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</si>
  <si>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</si>
  <si>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</si>
  <si>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</si>
  <si>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</si>
  <si>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</si>
  <si>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</si>
  <si>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</si>
  <si>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</si>
  <si>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</si>
  <si>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</si>
  <si>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</si>
  <si>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</si>
  <si>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</si>
  <si>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</si>
  <si>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</si>
  <si>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</si>
  <si>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</si>
  <si>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</si>
  <si>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</si>
  <si>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</si>
  <si>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</si>
  <si>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</si>
  <si>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</si>
  <si>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</si>
  <si>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</si>
  <si>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</si>
  <si>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</si>
  <si>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</si>
  <si>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</si>
  <si>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</si>
  <si>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</si>
  <si>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</si>
  <si>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</si>
  <si>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</si>
  <si>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</si>
  <si>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</si>
  <si>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</si>
  <si>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</si>
  <si>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</si>
  <si>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</si>
  <si>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</si>
  <si>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</si>
  <si>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</si>
  <si>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</si>
  <si>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</si>
  <si>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</si>
  <si>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</si>
  <si>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</si>
  <si>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</si>
  <si>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</si>
  <si>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</si>
  <si>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</si>
  <si>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</si>
  <si>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</si>
  <si>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</si>
  <si>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</si>
  <si>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</si>
  <si>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</si>
  <si>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</si>
  <si>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</si>
  <si>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</si>
  <si>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</si>
  <si>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</si>
  <si>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</si>
  <si>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</si>
  <si>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</si>
  <si>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</si>
  <si>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</si>
  <si>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</si>
  <si>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</si>
  <si>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</si>
  <si>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</si>
  <si>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</si>
  <si>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</si>
  <si>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</si>
  <si>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</si>
  <si>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</si>
  <si>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</si>
  <si>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</si>
  <si>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</si>
  <si>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</si>
  <si>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</si>
  <si>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</si>
  <si>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</si>
  <si>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</si>
  <si>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</si>
  <si>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</si>
  <si>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</si>
  <si>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</si>
  <si>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</si>
  <si>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</si>
  <si>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</si>
  <si>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</si>
  <si>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</si>
  <si>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</si>
  <si>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</si>
  <si>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</si>
  <si>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</si>
  <si>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</si>
  <si>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</si>
  <si>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</si>
  <si>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</si>
  <si>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</si>
  <si>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</si>
  <si>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</si>
  <si>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</si>
  <si>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</si>
  <si>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</si>
  <si>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</si>
  <si>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</si>
  <si>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</si>
  <si>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</si>
  <si>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</si>
  <si>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</si>
  <si>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</si>
  <si>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</si>
  <si>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</si>
  <si>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</si>
  <si>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</si>
  <si>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</si>
  <si>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</si>
  <si>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</si>
  <si>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</si>
  <si>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</si>
  <si>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</si>
  <si>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</si>
  <si>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</si>
  <si>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</si>
  <si>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</si>
  <si>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</si>
  <si>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</si>
  <si>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</si>
  <si>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</si>
  <si>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</si>
  <si>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</si>
  <si>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</si>
  <si>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</si>
  <si>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</si>
  <si>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</si>
  <si>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</si>
  <si>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</si>
  <si>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</si>
  <si>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</si>
  <si>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</si>
  <si>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</si>
  <si>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</si>
  <si>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</si>
  <si>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</si>
  <si>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</si>
  <si>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</si>
  <si>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</si>
  <si>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</si>
  <si>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</si>
  <si>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</si>
  <si>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</si>
  <si>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</si>
  <si>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</si>
  <si>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</si>
  <si>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</si>
  <si>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</si>
  <si>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</si>
  <si>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</si>
  <si>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</si>
  <si>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</si>
  <si>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</si>
  <si>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</si>
  <si>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</si>
  <si>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</si>
  <si>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</si>
  <si>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</si>
  <si>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</si>
  <si>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</si>
  <si>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</si>
  <si>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</si>
  <si>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</si>
  <si>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</si>
  <si>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</si>
  <si>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</si>
  <si>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</si>
  <si>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</si>
  <si>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</si>
  <si>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</si>
  <si>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</si>
  <si>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</si>
  <si>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</si>
  <si>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</si>
  <si>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</si>
  <si>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</si>
  <si>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</si>
  <si>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</si>
  <si>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</si>
  <si>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</si>
  <si>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</si>
  <si>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</si>
  <si>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</si>
  <si>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</si>
  <si>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</si>
  <si>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</si>
  <si>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</si>
  <si>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</si>
  <si>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</si>
  <si>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</si>
  <si>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</si>
  <si>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</si>
  <si>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</si>
  <si>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</si>
  <si>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</si>
  <si>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</si>
  <si>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</si>
  <si>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</si>
  <si>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</si>
  <si>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</si>
  <si>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</si>
  <si>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</si>
  <si>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</si>
  <si>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</si>
  <si>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</si>
  <si>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</si>
  <si>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</si>
  <si>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</si>
  <si>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</si>
  <si>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</si>
  <si>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</si>
  <si>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</si>
  <si>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</si>
  <si>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</si>
  <si>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</si>
  <si>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</si>
  <si>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</si>
  <si>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</si>
  <si>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</si>
  <si>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</si>
  <si>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</si>
  <si>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</si>
  <si>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</si>
  <si>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</si>
  <si>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</si>
  <si>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</si>
  <si>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</si>
  <si>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</si>
  <si>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</si>
  <si>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</si>
  <si>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</si>
  <si>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</si>
  <si>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</si>
  <si>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</si>
  <si>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</si>
  <si>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</si>
  <si>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</si>
  <si>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</si>
  <si>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</si>
  <si>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</si>
  <si>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</si>
  <si>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</si>
  <si>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</si>
  <si>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</si>
  <si>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</si>
  <si>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</si>
  <si>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</si>
  <si>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</si>
  <si>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</si>
  <si>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</si>
  <si>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</si>
  <si>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</si>
  <si>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</si>
  <si>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</si>
  <si>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</si>
  <si>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</si>
  <si>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</si>
  <si>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</si>
  <si>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</si>
  <si>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</si>
  <si>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</si>
  <si>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</si>
  <si>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</si>
  <si>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</si>
  <si>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</si>
  <si>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</si>
  <si>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</si>
  <si>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</si>
  <si>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</si>
  <si>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</si>
  <si>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</si>
  <si>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</si>
  <si>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</si>
  <si>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</si>
  <si>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</si>
  <si>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</si>
  <si>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</si>
  <si>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</si>
  <si>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</si>
  <si>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</si>
  <si>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</si>
  <si>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</si>
  <si>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</si>
  <si>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</si>
  <si>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</si>
  <si>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</si>
  <si>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</si>
  <si>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</si>
  <si>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</si>
  <si>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</si>
  <si>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</si>
  <si>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</si>
  <si>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</si>
  <si>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</si>
  <si>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</si>
  <si>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</si>
  <si>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</si>
  <si>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</si>
  <si>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</si>
  <si>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</si>
  <si>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</si>
  <si>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</si>
  <si>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</si>
  <si>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</si>
  <si>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</si>
  <si>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</si>
  <si>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</si>
  <si>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</si>
  <si>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</si>
  <si>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</si>
  <si>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</si>
  <si>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</si>
  <si>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</si>
  <si>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</si>
  <si>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</si>
  <si>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</si>
  <si>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</si>
  <si>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</si>
  <si>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</si>
  <si>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</si>
  <si>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</si>
  <si>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</si>
  <si>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</si>
  <si>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</si>
  <si>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</si>
  <si>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</si>
  <si>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</si>
  <si>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</si>
  <si>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</si>
  <si>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</si>
  <si>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</si>
  <si>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</si>
  <si>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</si>
  <si>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</si>
  <si>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</si>
  <si>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</si>
  <si>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</si>
  <si>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</si>
  <si>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</si>
  <si>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</si>
  <si>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</si>
  <si>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</si>
  <si>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</si>
  <si>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</si>
  <si>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</si>
  <si>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</si>
  <si>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</si>
  <si>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</si>
  <si>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</si>
  <si>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</si>
  <si>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</si>
  <si>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</si>
  <si>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</si>
  <si>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</si>
  <si>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</si>
  <si>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</si>
  <si>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</si>
  <si>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</si>
  <si>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</si>
  <si>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</si>
  <si>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</si>
  <si>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</si>
  <si>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</si>
  <si>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</si>
  <si>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</si>
  <si>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</si>
  <si>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</si>
  <si>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</si>
  <si>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</si>
  <si>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</si>
  <si>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</si>
  <si>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</si>
  <si>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</si>
  <si>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</si>
  <si>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</si>
  <si>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</si>
  <si>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</si>
  <si>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</si>
  <si>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</si>
  <si>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</si>
  <si>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</si>
  <si>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</si>
  <si>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</si>
  <si>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</si>
  <si>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</si>
  <si>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</si>
  <si>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</si>
  <si>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</si>
  <si>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</si>
  <si>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</si>
  <si>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</si>
  <si>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</si>
  <si>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</si>
  <si>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</si>
  <si>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</si>
  <si>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</si>
  <si>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</si>
  <si>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</si>
  <si>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</si>
  <si>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</si>
  <si>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</si>
  <si>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</si>
  <si>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</si>
  <si>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</si>
  <si>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</si>
  <si>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</si>
  <si>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</si>
  <si>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</si>
  <si>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</si>
  <si>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</si>
  <si>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</si>
  <si>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</si>
  <si>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</si>
  <si>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</si>
  <si>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</si>
  <si>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</si>
  <si>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</si>
  <si>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</si>
  <si>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</si>
  <si>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</si>
  <si>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</si>
  <si>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</si>
  <si>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</si>
  <si>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</si>
  <si>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</si>
  <si>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</si>
  <si>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</si>
  <si>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</si>
  <si>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</si>
  <si>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</si>
  <si>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</si>
  <si>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</si>
  <si>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</si>
  <si>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</si>
  <si>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</si>
  <si>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</si>
  <si>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</si>
  <si>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</si>
  <si>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</si>
  <si>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</si>
  <si>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</si>
  <si>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</si>
  <si>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</si>
  <si>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</si>
  <si>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</si>
  <si>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</si>
  <si>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</si>
  <si>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</si>
  <si>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</si>
  <si>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</si>
  <si>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</si>
  <si>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</si>
  <si>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</si>
  <si>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</si>
  <si>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</si>
  <si>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</si>
  <si>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</si>
  <si>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</si>
  <si>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</si>
  <si>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</si>
  <si>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</si>
  <si>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</si>
  <si>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</si>
  <si>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</si>
  <si>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</si>
  <si>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</si>
  <si>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</si>
  <si>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</si>
  <si>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</si>
  <si>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</si>
  <si>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</si>
  <si>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</si>
  <si>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</si>
  <si>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</si>
  <si>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</si>
  <si>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</si>
  <si>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</si>
  <si>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</si>
  <si>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</si>
  <si>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</si>
  <si>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</si>
  <si>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</si>
  <si>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</si>
  <si>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</si>
  <si>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</si>
  <si>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</si>
  <si>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</si>
  <si>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</si>
  <si>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</si>
  <si>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</si>
  <si>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</si>
  <si>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</si>
  <si>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</si>
  <si>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</si>
  <si>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</si>
  <si>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</si>
  <si>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</si>
  <si>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</si>
  <si>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</si>
  <si>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</si>
  <si>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</si>
  <si>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</si>
  <si>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</si>
  <si>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</si>
  <si>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</si>
  <si>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</si>
  <si>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</si>
  <si>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</si>
  <si>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</si>
  <si>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</si>
  <si>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</si>
  <si>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</si>
  <si>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</si>
  <si>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</si>
  <si>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</si>
  <si>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</si>
  <si>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</si>
  <si>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</si>
  <si>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</si>
  <si>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</si>
  <si>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</si>
  <si>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</si>
  <si>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</si>
  <si>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</si>
  <si>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</si>
  <si>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</si>
  <si>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</si>
  <si>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</si>
  <si>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</si>
  <si>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</si>
  <si>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</si>
  <si>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</si>
  <si>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</si>
  <si>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</si>
  <si>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</si>
  <si>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</si>
  <si>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</si>
  <si>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</si>
  <si>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</si>
  <si>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</si>
  <si>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</si>
  <si>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</si>
  <si>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</si>
  <si>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</si>
  <si>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</si>
  <si>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</si>
  <si>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</si>
  <si>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</si>
  <si>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</si>
  <si>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</si>
  <si>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</si>
  <si>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</si>
  <si>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</si>
  <si>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</si>
  <si>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</si>
  <si>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</si>
  <si>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</si>
  <si>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</si>
  <si>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</si>
  <si>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</si>
  <si>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</si>
  <si>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</si>
  <si>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</si>
  <si>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</si>
  <si>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</si>
  <si>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</si>
  <si>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</si>
  <si>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</si>
  <si>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</si>
  <si>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</si>
  <si>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</si>
  <si>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</si>
  <si>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</si>
  <si>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</si>
  <si>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</si>
  <si>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</si>
  <si>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</si>
  <si>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</si>
  <si>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</si>
  <si>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</si>
  <si>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</si>
  <si>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</si>
  <si>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</si>
  <si>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</si>
  <si>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</si>
  <si>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</si>
  <si>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</si>
  <si>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</si>
  <si>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</si>
  <si>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</si>
  <si>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</si>
  <si>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</si>
  <si>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</si>
  <si>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</si>
  <si>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</si>
  <si>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</si>
  <si>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</si>
  <si>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</si>
  <si>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</si>
  <si>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</si>
  <si>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</si>
  <si>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</si>
  <si>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</si>
  <si>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</si>
  <si>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</si>
  <si>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</si>
  <si>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</si>
  <si>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</si>
  <si>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</si>
  <si>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</si>
  <si>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</si>
  <si>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</si>
  <si>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</si>
  <si>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</si>
  <si>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</si>
  <si>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</si>
  <si>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</si>
  <si>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</si>
  <si>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</si>
  <si>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</si>
  <si>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</si>
  <si>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</si>
  <si>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</si>
  <si>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</si>
  <si>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</si>
  <si>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</si>
  <si>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</si>
  <si>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</si>
  <si>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</si>
  <si>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</si>
  <si>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</si>
  <si>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</si>
  <si>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</si>
  <si>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</si>
  <si>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</si>
  <si>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</si>
  <si>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</si>
  <si>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</si>
  <si>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</si>
  <si>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</si>
  <si>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</si>
  <si>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</si>
  <si>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</si>
  <si>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</si>
  <si>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</si>
  <si>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</si>
  <si>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</si>
  <si>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</si>
  <si>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</si>
  <si>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</si>
  <si>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</si>
  <si>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</si>
  <si>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</si>
  <si>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</si>
  <si>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</si>
  <si>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</si>
  <si>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</si>
  <si>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</si>
  <si>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</si>
  <si>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</si>
  <si>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</si>
  <si>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</si>
  <si>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</si>
  <si>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</si>
  <si>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</si>
  <si>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</si>
  <si>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</si>
  <si>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</si>
  <si>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</si>
  <si>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</si>
  <si>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</si>
  <si>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</si>
  <si>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</si>
  <si>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</si>
  <si>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</si>
  <si>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</si>
  <si>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</si>
  <si>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</si>
  <si>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</si>
  <si>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</si>
  <si>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</si>
  <si>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</si>
  <si>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</si>
  <si>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</si>
  <si>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</si>
  <si>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</si>
  <si>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</si>
  <si>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</si>
  <si>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</si>
  <si>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</si>
  <si>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</si>
  <si>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</si>
  <si>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</si>
  <si>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</si>
  <si>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</si>
  <si>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</si>
  <si>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</si>
  <si>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</si>
  <si>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</si>
  <si>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</si>
  <si>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</si>
  <si>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</si>
  <si>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</si>
  <si>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</si>
  <si>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</si>
  <si>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</si>
  <si>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</si>
  <si>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</si>
  <si>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</si>
  <si>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</si>
  <si>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</si>
  <si>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</si>
  <si>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</si>
  <si>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</si>
  <si>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</si>
  <si>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</si>
  <si>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</si>
  <si>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</si>
  <si>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</si>
  <si>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</si>
  <si>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</si>
  <si>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</si>
  <si>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</si>
  <si>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</si>
  <si>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</si>
  <si>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</si>
  <si>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</si>
  <si>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</si>
  <si>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</si>
  <si>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</si>
  <si>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</si>
  <si>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</si>
  <si>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</si>
  <si>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</si>
  <si>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</si>
  <si>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</si>
  <si>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</si>
  <si>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</si>
  <si>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</si>
  <si>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</si>
  <si>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</si>
  <si>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</si>
  <si>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</si>
  <si>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</si>
  <si>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</si>
  <si>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</si>
  <si>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</si>
  <si>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</si>
  <si>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</si>
  <si>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</si>
  <si>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</si>
  <si>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</si>
  <si>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</si>
  <si>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</si>
  <si>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</si>
  <si>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</si>
  <si>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</si>
  <si>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</si>
  <si>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</si>
  <si>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</si>
  <si>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</si>
  <si>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</si>
  <si>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</si>
  <si>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</si>
  <si>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</si>
  <si>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</si>
  <si>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</si>
  <si>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</si>
  <si>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</si>
  <si>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</si>
  <si>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</si>
  <si>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</si>
  <si>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</si>
  <si>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</si>
  <si>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</si>
  <si>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</si>
  <si>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</si>
  <si>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</si>
  <si>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</si>
  <si>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</si>
  <si>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</si>
  <si>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</si>
  <si>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</si>
  <si>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</si>
  <si>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</si>
  <si>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</si>
  <si>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</si>
  <si>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</si>
  <si>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</si>
  <si>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</si>
  <si>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</si>
  <si>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</si>
  <si>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</si>
  <si>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</si>
  <si>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</si>
  <si>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</si>
  <si>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</si>
  <si>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</si>
  <si>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</si>
  <si>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</si>
  <si>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</si>
  <si>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</si>
  <si>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</si>
  <si>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</si>
  <si>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</si>
  <si>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</si>
  <si>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</si>
  <si>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</si>
  <si>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</si>
  <si>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</si>
  <si>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</si>
  <si>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</si>
  <si>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</si>
  <si>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</si>
  <si>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</si>
  <si>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</si>
  <si>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</si>
  <si>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</si>
  <si>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</si>
  <si>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</si>
  <si>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</si>
  <si>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</si>
  <si>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</si>
  <si>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</si>
  <si>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</si>
  <si>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</si>
  <si>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</si>
  <si>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</si>
  <si>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</si>
  <si>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</si>
  <si>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</si>
  <si>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</si>
  <si>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</si>
  <si>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</si>
  <si>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</si>
  <si>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</si>
  <si>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</si>
  <si>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</si>
  <si>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</si>
  <si>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</si>
  <si>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</si>
  <si>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</si>
  <si>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</si>
  <si>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</si>
  <si>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</si>
  <si>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</si>
  <si>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</si>
  <si>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</si>
  <si>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</si>
  <si>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</si>
  <si>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</si>
  <si>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</si>
  <si>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</si>
  <si>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</si>
  <si>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</si>
  <si>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</si>
  <si>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</si>
  <si>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</si>
  <si>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</si>
  <si>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</si>
  <si>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</si>
  <si>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</si>
  <si>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</si>
  <si>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</si>
  <si>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</si>
  <si>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</si>
  <si>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</si>
  <si>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</si>
  <si>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</si>
  <si>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</si>
  <si>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</si>
  <si>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</si>
  <si>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</si>
  <si>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</si>
  <si>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</si>
  <si>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</si>
  <si>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</si>
  <si>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</si>
  <si>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</si>
  <si>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</si>
  <si>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</si>
  <si>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</si>
  <si>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</si>
  <si>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</si>
  <si>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</si>
  <si>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</si>
  <si>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</si>
  <si>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</si>
  <si>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</si>
  <si>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</si>
  <si>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</si>
  <si>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</si>
  <si>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</si>
  <si>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</si>
  <si>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</si>
  <si>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</si>
  <si>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</si>
  <si>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</si>
  <si>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</si>
  <si>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</si>
  <si>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</si>
  <si>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</si>
  <si>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</si>
  <si>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</si>
  <si>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</si>
  <si>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</si>
  <si>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</si>
  <si>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</si>
  <si>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</si>
  <si>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</si>
  <si>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</si>
  <si>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</si>
  <si>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</si>
  <si>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</si>
  <si>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</si>
  <si>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</si>
  <si>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</si>
  <si>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</si>
  <si>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</si>
  <si>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</si>
  <si>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</si>
  <si>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</si>
  <si>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</si>
  <si>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</si>
  <si>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</si>
  <si>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</si>
  <si>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</si>
  <si>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</si>
  <si>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</si>
  <si>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</si>
  <si>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</si>
  <si>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</si>
  <si>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</si>
  <si>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</si>
  <si>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</si>
  <si>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</si>
  <si>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</si>
  <si>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</si>
  <si>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</si>
  <si>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</si>
  <si>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</si>
  <si>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</si>
  <si>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</si>
  <si>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</si>
  <si>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</si>
  <si>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</si>
  <si>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</si>
  <si>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</si>
  <si>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</si>
  <si>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</si>
  <si>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</si>
  <si>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</si>
  <si>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</si>
  <si>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</si>
  <si>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</si>
  <si>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</si>
  <si>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</si>
  <si>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</si>
  <si>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</si>
  <si>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</si>
  <si>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</si>
  <si>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</si>
  <si>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</si>
  <si>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</si>
  <si>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</si>
  <si>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</si>
  <si>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</si>
  <si>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</si>
  <si>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</si>
  <si>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</si>
  <si>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</si>
  <si>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</si>
  <si>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</si>
  <si>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</si>
  <si>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</si>
  <si>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</si>
  <si>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</si>
  <si>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</si>
  <si>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</si>
  <si>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</si>
  <si>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</si>
  <si>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</si>
  <si>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</si>
  <si>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</si>
  <si>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</si>
  <si>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</si>
  <si>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</si>
  <si>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</si>
  <si>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</si>
  <si>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</si>
  <si>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</si>
  <si>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</si>
  <si>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</si>
  <si>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</si>
  <si>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</si>
  <si>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</si>
  <si>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</si>
  <si>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</si>
  <si>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</si>
  <si>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</si>
  <si>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</si>
  <si>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</si>
  <si>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</si>
  <si>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</si>
  <si>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</si>
  <si>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</si>
  <si>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</si>
  <si>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</si>
  <si>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</si>
  <si>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</si>
  <si>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</si>
  <si>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</si>
  <si>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</si>
  <si>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</si>
  <si>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</si>
  <si>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</si>
  <si>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</si>
  <si>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</si>
  <si>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</si>
  <si>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</si>
  <si>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</si>
  <si>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</si>
  <si>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</si>
  <si>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</si>
  <si>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</si>
  <si>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</si>
  <si>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</si>
  <si>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</si>
  <si>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</si>
  <si>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</si>
  <si>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</si>
  <si>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</si>
  <si>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</si>
  <si>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</si>
  <si>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</si>
  <si>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</si>
  <si>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</si>
  <si>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</si>
  <si>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</si>
  <si>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</si>
  <si>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</si>
  <si>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</si>
  <si>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</si>
  <si>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</si>
  <si>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</si>
  <si>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</si>
  <si>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</si>
  <si>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</si>
  <si>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</si>
  <si>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</si>
  <si>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</si>
  <si>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</si>
  <si>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</si>
  <si>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</si>
  <si>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</si>
  <si>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</si>
  <si>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</si>
  <si>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</si>
  <si>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</si>
  <si>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</si>
  <si>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</si>
  <si>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</si>
  <si>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</si>
  <si>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</si>
  <si>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</si>
  <si>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</si>
  <si>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</si>
  <si>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</si>
  <si>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</si>
  <si>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</si>
  <si>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</si>
  <si>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</si>
  <si>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</si>
  <si>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</si>
  <si>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</si>
  <si>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</si>
  <si>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</si>
  <si>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</si>
  <si>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</si>
  <si>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</si>
  <si>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</si>
  <si>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</si>
  <si>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</si>
  <si>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</si>
  <si>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</si>
  <si>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</si>
  <si>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</si>
  <si>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</si>
  <si>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</si>
  <si>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</si>
  <si>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</si>
  <si>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</si>
  <si>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</si>
  <si>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</si>
  <si>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</si>
  <si>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</si>
  <si>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</si>
  <si>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</si>
  <si>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</si>
  <si>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</si>
  <si>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</si>
  <si>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</si>
  <si>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</si>
  <si>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</si>
  <si>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</si>
  <si>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</si>
  <si>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</si>
  <si>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</si>
  <si>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</si>
  <si>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</si>
  <si>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</si>
  <si>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</si>
  <si>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</si>
  <si>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</si>
  <si>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</si>
  <si>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</si>
  <si>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</si>
  <si>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</si>
  <si>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</si>
  <si>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</si>
  <si>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</si>
  <si>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</si>
  <si>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</si>
  <si>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</si>
  <si>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</si>
  <si>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</si>
  <si>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</si>
  <si>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</si>
  <si>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</si>
  <si>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</si>
  <si>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</si>
  <si>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</si>
  <si>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</si>
  <si>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</si>
  <si>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</si>
  <si>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</si>
  <si>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</si>
  <si>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</si>
  <si>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</si>
  <si>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</si>
  <si>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</si>
  <si>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</si>
  <si>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</si>
  <si>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</si>
  <si>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</si>
  <si>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</si>
  <si>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</si>
  <si>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</si>
  <si>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</si>
  <si>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</si>
  <si>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</si>
  <si>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</si>
  <si>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</si>
  <si>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</si>
  <si>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</si>
  <si>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</si>
  <si>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</si>
  <si>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</si>
  <si>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</si>
  <si>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</si>
  <si>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</si>
  <si>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</si>
  <si>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</si>
  <si>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</si>
  <si>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</si>
  <si>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</si>
  <si>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</si>
  <si>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</si>
  <si>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</si>
  <si>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</si>
  <si>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</si>
  <si>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</si>
  <si>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</si>
  <si>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</si>
  <si>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</si>
  <si>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</si>
  <si>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</si>
  <si>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</si>
  <si>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</si>
  <si>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</si>
  <si>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</si>
  <si>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</si>
  <si>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</si>
  <si>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</si>
  <si>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</si>
  <si>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</si>
  <si>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</si>
  <si>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</si>
  <si>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</si>
  <si>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</si>
  <si>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</si>
  <si>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</si>
  <si>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</si>
  <si>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</si>
  <si>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</si>
  <si>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</si>
  <si>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</si>
  <si>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</si>
  <si>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</si>
  <si>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</si>
  <si>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</si>
  <si>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</si>
  <si>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</si>
  <si>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</si>
  <si>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</si>
  <si>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</si>
  <si>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</si>
  <si>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</si>
  <si>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</si>
  <si>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</si>
  <si>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</si>
  <si>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</si>
  <si>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</si>
  <si>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</si>
  <si>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</si>
  <si>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</si>
  <si>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</si>
  <si>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</si>
  <si>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</si>
  <si>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</si>
  <si>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</si>
  <si>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</si>
  <si>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</si>
  <si>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</si>
  <si>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</si>
  <si>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</si>
  <si>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</si>
  <si>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</si>
  <si>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</si>
  <si>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</si>
  <si>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</si>
  <si>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</si>
  <si>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</si>
  <si>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</si>
  <si>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</si>
  <si>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</si>
  <si>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</si>
  <si>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</si>
  <si>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</si>
  <si>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</si>
  <si>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</si>
  <si>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</si>
  <si>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</si>
  <si>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</si>
  <si>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</si>
  <si>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</si>
  <si>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</si>
  <si>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</si>
  <si>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</si>
  <si>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</si>
  <si>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</si>
  <si>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</si>
  <si>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</si>
  <si>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</si>
  <si>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</si>
  <si>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</si>
  <si>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</si>
  <si>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</si>
  <si>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</si>
  <si>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</si>
  <si>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</si>
  <si>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</si>
  <si>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</si>
  <si>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</si>
  <si>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</si>
  <si>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</si>
  <si>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</si>
  <si>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</si>
  <si>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</si>
  <si>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</si>
  <si>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</si>
  <si>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</si>
  <si>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</si>
  <si>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</si>
  <si>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</si>
  <si>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</si>
  <si>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</si>
  <si>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</si>
  <si>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</si>
  <si>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</si>
  <si>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</si>
  <si>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</si>
  <si>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</si>
  <si>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</si>
  <si>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</si>
  <si>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</si>
  <si>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</si>
  <si>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</si>
  <si>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</si>
  <si>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</si>
  <si>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</si>
  <si>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</si>
  <si>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</si>
  <si>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</si>
  <si>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</si>
  <si>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</si>
  <si>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</si>
  <si>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</si>
  <si>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</si>
  <si>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</si>
  <si>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</si>
  <si>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</si>
  <si>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</si>
  <si>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</si>
  <si>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</si>
  <si>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</si>
  <si>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</si>
  <si>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</si>
  <si>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</si>
  <si>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</si>
  <si>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</si>
  <si>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</si>
  <si>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</si>
  <si>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</si>
  <si>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</si>
  <si>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</si>
  <si>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</si>
  <si>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</si>
  <si>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</si>
  <si>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</si>
  <si>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</si>
  <si>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</si>
  <si>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</si>
  <si>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</si>
  <si>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</si>
  <si>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</si>
  <si>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</si>
  <si>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</si>
  <si>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</si>
  <si>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</si>
  <si>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</si>
  <si>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</si>
  <si>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</si>
  <si>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</si>
  <si>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</si>
  <si>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</si>
  <si>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</si>
  <si>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</si>
  <si>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</si>
  <si>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</si>
  <si>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</si>
  <si>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</si>
  <si>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</si>
  <si>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</si>
  <si>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</si>
  <si>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</si>
  <si>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</si>
  <si>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</si>
  <si>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</si>
  <si>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</si>
  <si>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</si>
  <si>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</si>
  <si>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</si>
  <si>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</si>
  <si>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</si>
  <si>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</si>
  <si>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</si>
  <si>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</si>
  <si>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</si>
  <si>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</si>
  <si>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</si>
  <si>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</si>
  <si>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</si>
  <si>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</si>
  <si>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</si>
  <si>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</si>
  <si>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</si>
  <si>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</si>
  <si>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</si>
  <si>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</si>
  <si>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</si>
  <si>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</si>
  <si>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</si>
  <si>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</si>
  <si>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</si>
  <si>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</si>
  <si>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</si>
  <si>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</si>
  <si>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</si>
  <si>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</si>
  <si>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</si>
  <si>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</si>
  <si>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</si>
  <si>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</si>
  <si>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</si>
  <si>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</si>
  <si>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</si>
  <si>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</si>
  <si>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</si>
  <si>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</si>
  <si>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</si>
  <si>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</si>
  <si>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</si>
  <si>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</si>
  <si>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</si>
  <si>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</si>
  <si>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</si>
  <si>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</si>
  <si>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</si>
  <si>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</si>
  <si>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</si>
  <si>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</si>
  <si>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</si>
  <si>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</si>
  <si>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</si>
  <si>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</si>
  <si>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</si>
  <si>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</si>
  <si>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</si>
  <si>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</si>
  <si>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</si>
  <si>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</si>
  <si>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</si>
  <si>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</si>
  <si>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</si>
  <si>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</si>
  <si>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</si>
  <si>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</si>
  <si>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</si>
  <si>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</si>
  <si>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</si>
  <si>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</si>
  <si>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</si>
  <si>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</si>
  <si>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</si>
  <si>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</si>
  <si>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</si>
  <si>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</si>
  <si>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</si>
  <si>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</si>
  <si>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</si>
  <si>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</si>
  <si>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</si>
  <si>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</si>
  <si>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</si>
  <si>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</si>
  <si>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</si>
  <si>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</si>
  <si>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</si>
  <si>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</si>
  <si>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</si>
  <si>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</si>
  <si>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</si>
  <si>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</si>
  <si>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</si>
  <si>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</si>
  <si>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</si>
  <si>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</si>
  <si>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</si>
  <si>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</si>
  <si>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</si>
  <si>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</si>
  <si>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</si>
  <si>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</si>
  <si>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</si>
  <si>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</si>
  <si>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</si>
  <si>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</si>
  <si>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</si>
  <si>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</si>
  <si>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</si>
  <si>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</si>
  <si>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</si>
  <si>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</si>
  <si>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</si>
  <si>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</si>
  <si>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</si>
  <si>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</si>
  <si>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</si>
  <si>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</si>
  <si>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</si>
  <si>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</si>
  <si>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</si>
  <si>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</si>
  <si>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</si>
  <si>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</si>
  <si>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</si>
  <si>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</si>
  <si>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</si>
  <si>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</si>
  <si>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</si>
  <si>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</si>
  <si>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</si>
  <si>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</si>
  <si>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</si>
  <si>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</si>
  <si>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</si>
  <si>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</si>
  <si>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</si>
  <si>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</si>
  <si>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</si>
  <si>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</si>
  <si>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</si>
  <si>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</si>
  <si>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</si>
  <si>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</si>
  <si>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</si>
  <si>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</si>
  <si>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</si>
  <si>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</si>
  <si>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</si>
  <si>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</si>
  <si>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</si>
  <si>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</si>
  <si>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</si>
  <si>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</si>
  <si>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</si>
  <si>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</si>
  <si>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</si>
  <si>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</si>
  <si>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</si>
  <si>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</si>
  <si>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</si>
  <si>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</si>
  <si>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</si>
  <si>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</si>
  <si>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</si>
  <si>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</si>
  <si>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</si>
  <si>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</si>
  <si>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</si>
  <si>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</si>
  <si>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</si>
  <si>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</si>
  <si>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</si>
  <si>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</si>
  <si>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</si>
  <si>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</si>
  <si>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</si>
  <si>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</si>
  <si>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</si>
  <si>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</si>
  <si>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</si>
  <si>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</si>
  <si>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</si>
  <si>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</si>
  <si>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</si>
  <si>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</si>
  <si>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</si>
  <si>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</si>
  <si>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</si>
  <si>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</si>
  <si>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</si>
  <si>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</si>
  <si>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</si>
  <si>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</si>
  <si>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</si>
  <si>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</si>
  <si>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</si>
  <si>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</si>
  <si>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</si>
  <si>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</si>
  <si>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</si>
  <si>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</si>
  <si>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</si>
  <si>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</si>
  <si>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</si>
  <si>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</si>
  <si>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</si>
  <si>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</si>
  <si>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</si>
  <si>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</si>
  <si>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</si>
  <si>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</si>
  <si>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</si>
  <si>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</si>
  <si>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</si>
  <si>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</si>
  <si>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</si>
  <si>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</si>
  <si>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</si>
  <si>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</si>
  <si>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</si>
  <si>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</si>
  <si>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</si>
  <si>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</si>
  <si>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</si>
  <si>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</si>
  <si>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</si>
  <si>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</si>
  <si>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</si>
  <si>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</si>
  <si>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</si>
  <si>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</si>
  <si>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</si>
  <si>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</si>
  <si>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</si>
  <si>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</si>
  <si>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</si>
  <si>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</si>
  <si>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</si>
  <si>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</si>
  <si>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</si>
  <si>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</si>
  <si>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</si>
  <si>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</si>
  <si>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</si>
  <si>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</si>
  <si>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</si>
  <si>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</si>
  <si>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</si>
  <si>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</si>
  <si>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</si>
  <si>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</si>
  <si>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</si>
  <si>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</si>
  <si>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</si>
  <si>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</si>
  <si>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</si>
  <si>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</si>
  <si>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</si>
  <si>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</si>
  <si>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</si>
  <si>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</si>
  <si>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</si>
  <si>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</si>
  <si>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</si>
  <si>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</si>
  <si>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</si>
  <si>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</si>
  <si>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</si>
  <si>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</si>
  <si>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</si>
  <si>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</si>
  <si>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</si>
  <si>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</si>
  <si>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</si>
  <si>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</si>
  <si>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</si>
  <si>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</si>
  <si>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</si>
  <si>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</si>
  <si>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</si>
  <si>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</si>
  <si>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</si>
  <si>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</si>
  <si>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</si>
  <si>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</si>
  <si>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</si>
  <si>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</si>
  <si>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</si>
  <si>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</si>
  <si>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</si>
  <si>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</si>
  <si>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</si>
  <si>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</si>
  <si>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</si>
  <si>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</si>
  <si>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</si>
  <si>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</si>
  <si>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</si>
  <si>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</si>
  <si>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</si>
  <si>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</si>
  <si>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</si>
  <si>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</si>
  <si>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</si>
  <si>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</si>
  <si>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</si>
  <si>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</si>
  <si>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</si>
  <si>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</si>
  <si>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</si>
  <si>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</si>
  <si>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</si>
  <si>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</si>
  <si>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</si>
  <si>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</si>
  <si>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</si>
  <si>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</si>
  <si>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</si>
  <si>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</si>
  <si>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</si>
  <si>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</si>
  <si>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</si>
  <si>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</si>
  <si>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</si>
  <si>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</si>
  <si>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</si>
  <si>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</si>
  <si>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</si>
  <si>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</si>
  <si>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</si>
  <si>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</si>
  <si>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</si>
  <si>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</si>
  <si>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</si>
  <si>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</si>
  <si>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</si>
  <si>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</si>
  <si>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</si>
  <si>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</si>
  <si>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</si>
  <si>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</si>
  <si>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</si>
  <si>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</si>
  <si>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</si>
  <si>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</si>
  <si>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</si>
  <si>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</si>
  <si>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</si>
  <si>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</si>
  <si>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</si>
  <si>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</si>
  <si>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</si>
  <si>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</si>
  <si>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</si>
  <si>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</si>
  <si>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</si>
  <si>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</si>
  <si>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</si>
  <si>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</si>
  <si>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</si>
  <si>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</si>
  <si>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</si>
  <si>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</si>
  <si>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</si>
  <si>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</si>
  <si>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</si>
  <si>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</si>
  <si>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</si>
  <si>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</si>
  <si>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</si>
  <si>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</si>
  <si>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</si>
  <si>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</si>
  <si>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</si>
  <si>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</si>
  <si>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</si>
  <si>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</si>
  <si>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</si>
  <si>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</si>
  <si>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</si>
  <si>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</si>
  <si>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</si>
  <si>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</si>
  <si>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</si>
  <si>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</si>
  <si>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</si>
  <si>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</si>
  <si>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</si>
  <si>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</si>
  <si>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</si>
  <si>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</si>
  <si>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</si>
  <si>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</si>
  <si>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</si>
  <si>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</si>
  <si>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</si>
  <si>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</si>
  <si>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</si>
  <si>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</si>
  <si>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</si>
  <si>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</si>
  <si>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</si>
  <si>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</si>
  <si>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</si>
  <si>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</si>
  <si>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</si>
  <si>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</si>
  <si>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</si>
  <si>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</si>
  <si>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</si>
  <si>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</si>
  <si>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</si>
  <si>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</si>
  <si>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</si>
  <si>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</si>
  <si>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</si>
  <si>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</si>
  <si>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</si>
  <si>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</si>
  <si>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</si>
  <si>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</si>
  <si>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</si>
  <si>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</si>
  <si>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</si>
  <si>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</si>
  <si>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</si>
  <si>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</si>
  <si>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</si>
  <si>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</si>
  <si>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</si>
  <si>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</si>
  <si>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</si>
  <si>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</si>
  <si>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</si>
  <si>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</si>
  <si>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</si>
  <si>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</si>
  <si>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</si>
  <si>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</si>
  <si>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</si>
  <si>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</si>
  <si>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</si>
  <si>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</si>
  <si>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</si>
  <si>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</si>
  <si>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</si>
  <si>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</si>
  <si>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</si>
  <si>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</si>
  <si>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</si>
  <si>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</si>
  <si>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</si>
  <si>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</si>
  <si>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</si>
  <si>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</si>
  <si>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</si>
  <si>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</si>
  <si>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</si>
  <si>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</si>
  <si>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</si>
  <si>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</si>
  <si>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</si>
  <si>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</si>
  <si>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</si>
  <si>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</si>
  <si>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</si>
  <si>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</si>
  <si>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</si>
  <si>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</si>
  <si>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</si>
  <si>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</si>
  <si>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</si>
  <si>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</si>
  <si>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</si>
  <si>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</si>
  <si>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</si>
  <si>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</si>
  <si>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</si>
  <si>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</si>
  <si>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</si>
  <si>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</si>
  <si>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</si>
  <si>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</si>
  <si>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</si>
  <si>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</si>
  <si>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</si>
  <si>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</si>
  <si>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</si>
  <si>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</si>
  <si>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</si>
  <si>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</si>
  <si>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</si>
  <si>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</si>
  <si>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</si>
  <si>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</si>
  <si>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</si>
  <si>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</si>
  <si>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</si>
  <si>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</si>
  <si>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</si>
  <si>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</si>
  <si>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</si>
  <si>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</si>
  <si>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</si>
  <si>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</si>
  <si>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</si>
  <si>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</si>
  <si>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</si>
  <si>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</si>
  <si>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</si>
  <si>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</si>
  <si>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</si>
  <si>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</si>
  <si>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</si>
  <si>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</si>
  <si>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</si>
  <si>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</si>
  <si>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</si>
  <si>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</si>
  <si>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</si>
  <si>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</si>
  <si>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</si>
  <si>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</si>
  <si>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</si>
  <si>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</si>
  <si>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</si>
  <si>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</si>
  <si>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</si>
  <si>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</si>
  <si>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</si>
  <si>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</si>
  <si>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</si>
  <si>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</si>
  <si>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</si>
  <si>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</si>
  <si>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</si>
  <si>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</si>
  <si>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</si>
  <si>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</si>
  <si>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</si>
  <si>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</si>
  <si>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</si>
  <si>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</si>
  <si>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</si>
  <si>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</si>
  <si>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</si>
  <si>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</si>
  <si>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</si>
  <si>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</si>
  <si>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</si>
  <si>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</si>
  <si>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</si>
  <si>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</si>
  <si>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</si>
  <si>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</si>
  <si>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</si>
  <si>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</si>
  <si>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</si>
  <si>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</si>
  <si>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</si>
  <si>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</si>
  <si>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</si>
  <si>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</si>
  <si>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</si>
  <si>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</si>
  <si>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</si>
  <si>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</si>
  <si>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</si>
  <si>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</si>
  <si>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</si>
  <si>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</si>
  <si>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</si>
  <si>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</si>
  <si>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</si>
  <si>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</si>
  <si>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</si>
  <si>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</si>
  <si>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</si>
  <si>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</si>
  <si>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</si>
  <si>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</si>
  <si>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</si>
  <si>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</si>
  <si>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</si>
  <si>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</si>
  <si>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</si>
  <si>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</si>
  <si>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</si>
  <si>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</si>
  <si>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</si>
  <si>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</si>
  <si>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</si>
  <si>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</si>
  <si>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</si>
  <si>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</si>
  <si>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</si>
  <si>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</si>
  <si>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</si>
  <si>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</si>
  <si>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</si>
  <si>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</si>
  <si>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</si>
  <si>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</si>
  <si>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</si>
  <si>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</si>
  <si>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</si>
  <si>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</si>
  <si>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</si>
  <si>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</si>
  <si>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</si>
  <si>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</si>
  <si>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</si>
  <si>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</si>
  <si>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</si>
  <si>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</si>
  <si>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</si>
  <si>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</si>
  <si>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</si>
  <si>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</si>
  <si>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</si>
  <si>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</si>
  <si>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</si>
  <si>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</si>
  <si>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</si>
  <si>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</si>
  <si>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</si>
  <si>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</si>
  <si>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</si>
  <si>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</si>
  <si>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</si>
  <si>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</si>
  <si>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</si>
  <si>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</si>
  <si>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</si>
  <si>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</si>
  <si>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</si>
  <si>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</si>
  <si>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</si>
  <si>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</si>
  <si>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</si>
  <si>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</si>
  <si>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</si>
  <si>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</si>
  <si>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</si>
  <si>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</si>
  <si>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</si>
  <si>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</si>
  <si>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</si>
  <si>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</si>
  <si>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</si>
  <si>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</si>
  <si>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</si>
  <si>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</si>
  <si>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</si>
  <si>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</si>
  <si>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</si>
  <si>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</si>
  <si>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</si>
  <si>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</si>
  <si>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</si>
  <si>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</si>
  <si>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</si>
  <si>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</si>
  <si>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</si>
  <si>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</si>
  <si>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</si>
  <si>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</si>
  <si>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</si>
  <si>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</si>
  <si>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</si>
  <si>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</si>
  <si>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</si>
  <si>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</si>
  <si>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</si>
  <si>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</si>
  <si>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</si>
  <si>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</si>
  <si>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</si>
  <si>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</si>
  <si>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</si>
  <si>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</si>
  <si>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</si>
  <si>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</si>
  <si>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</si>
  <si>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</si>
  <si>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</si>
  <si>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</si>
  <si>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</si>
  <si>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</si>
  <si>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</si>
  <si>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</si>
  <si>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</si>
  <si>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</si>
  <si>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</si>
  <si>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</si>
  <si>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</si>
  <si>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</si>
  <si>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</si>
  <si>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</si>
  <si>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</si>
  <si>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</si>
  <si>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</si>
  <si>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</si>
  <si>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</si>
  <si>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</si>
  <si>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</si>
  <si>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</si>
  <si>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</si>
  <si>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</si>
  <si>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</si>
  <si>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</si>
  <si>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</si>
  <si>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</si>
  <si>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</si>
  <si>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</si>
  <si>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</si>
  <si>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</si>
  <si>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</si>
  <si>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</si>
  <si>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</si>
  <si>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</si>
  <si>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</si>
  <si>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</si>
  <si>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</si>
  <si>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</si>
  <si>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</si>
  <si>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</si>
  <si>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</si>
  <si>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</si>
  <si>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</si>
  <si>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</si>
  <si>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</si>
  <si>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</si>
  <si>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</si>
  <si>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</si>
  <si>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</si>
  <si>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</si>
  <si>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</si>
  <si>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</si>
  <si>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</si>
  <si>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</si>
  <si>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</si>
  <si>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</si>
  <si>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</si>
  <si>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</si>
  <si>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</si>
  <si>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</si>
  <si>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</si>
  <si>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</si>
  <si>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</si>
  <si>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</si>
  <si>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</si>
  <si>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</si>
  <si>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</si>
  <si>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</si>
  <si>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</si>
  <si>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</si>
  <si>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</si>
  <si>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</si>
  <si>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</si>
  <si>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</si>
  <si>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</si>
  <si>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</si>
  <si>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</si>
  <si>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</si>
  <si>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</si>
  <si>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</si>
  <si>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</si>
  <si>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</si>
  <si>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</si>
  <si>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</si>
  <si>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</si>
  <si>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</si>
  <si>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</si>
  <si>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</si>
  <si>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</si>
  <si>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</si>
  <si>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</si>
  <si>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</si>
  <si>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</si>
  <si>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</si>
  <si>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</si>
  <si>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</si>
  <si>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</si>
  <si>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</si>
  <si>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</si>
  <si>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</si>
  <si>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</si>
  <si>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</si>
  <si>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</si>
  <si>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</si>
  <si>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</si>
  <si>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</si>
  <si>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</si>
  <si>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</si>
  <si>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</si>
  <si>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</si>
  <si>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</si>
  <si>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</si>
  <si>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</si>
  <si>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</si>
  <si>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</si>
  <si>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</si>
  <si>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</si>
  <si>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</si>
  <si>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</si>
  <si>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</si>
  <si>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</si>
  <si>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</si>
  <si>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</si>
  <si>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</si>
  <si>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</si>
  <si>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</si>
  <si>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</si>
  <si>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</si>
  <si>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</si>
  <si>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</si>
  <si>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</si>
  <si>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</si>
  <si>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</si>
  <si>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</si>
  <si>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</si>
  <si>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</si>
  <si>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</si>
  <si>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</si>
  <si>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</si>
  <si>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</si>
  <si>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</si>
  <si>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</si>
  <si>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</si>
  <si>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</si>
  <si>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</si>
  <si>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</si>
  <si>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</si>
  <si>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</si>
  <si>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</si>
  <si>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</si>
  <si>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</si>
  <si>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</si>
  <si>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</si>
  <si>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</si>
  <si>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</si>
  <si>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</si>
  <si>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</si>
  <si>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</si>
  <si>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</si>
  <si>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</si>
  <si>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</si>
  <si>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</si>
  <si>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</si>
  <si>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</si>
  <si>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</si>
  <si>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</si>
  <si>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</si>
  <si>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</si>
  <si>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</si>
  <si>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</si>
  <si>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</si>
  <si>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</si>
  <si>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</si>
  <si>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</si>
  <si>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</si>
  <si>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</si>
  <si>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</si>
  <si>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</si>
  <si>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</si>
  <si>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</si>
  <si>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</si>
  <si>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</si>
  <si>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</si>
  <si>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</si>
  <si>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</si>
  <si>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</si>
  <si>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</si>
  <si>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</si>
  <si>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</si>
  <si>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</si>
  <si>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</si>
  <si>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</si>
  <si>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</si>
  <si>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</si>
  <si>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</si>
  <si>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</si>
  <si>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</si>
  <si>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</si>
  <si>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</si>
  <si>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</si>
  <si>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</si>
  <si>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</si>
  <si>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</si>
  <si>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</si>
  <si>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</si>
  <si>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</si>
  <si>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</si>
  <si>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</si>
  <si>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</si>
  <si>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</si>
  <si>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</si>
  <si>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</si>
  <si>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</si>
  <si>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</si>
  <si>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</si>
  <si>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</si>
  <si>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</si>
  <si>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</si>
  <si>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</si>
  <si>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</si>
  <si>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</si>
  <si>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</si>
  <si>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</si>
  <si>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</si>
  <si>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</si>
  <si>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</si>
  <si>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</si>
  <si>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</si>
  <si>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</si>
  <si>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</si>
  <si>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</si>
  <si>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</si>
  <si>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</si>
  <si>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</si>
  <si>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</si>
  <si>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</si>
  <si>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</si>
  <si>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</si>
  <si>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</si>
  <si>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</si>
  <si>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</si>
  <si>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</si>
  <si>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</si>
  <si>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</si>
  <si>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</si>
  <si>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</si>
  <si>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</si>
  <si>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</si>
  <si>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</si>
  <si>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</si>
  <si>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</si>
  <si>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</si>
  <si>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</si>
  <si>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</si>
  <si>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</si>
  <si>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</si>
  <si>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</si>
  <si>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</si>
  <si>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</si>
  <si>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</si>
  <si>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</si>
  <si>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</si>
  <si>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</si>
  <si>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</si>
  <si>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</si>
  <si>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</si>
  <si>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</si>
  <si>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</si>
  <si>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</si>
  <si>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</si>
  <si>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</si>
  <si>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</si>
  <si>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</si>
  <si>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</si>
  <si>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</si>
  <si>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</si>
  <si>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</si>
  <si>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</si>
  <si>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</si>
  <si>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</si>
  <si>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</si>
  <si>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</si>
  <si>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</si>
  <si>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</si>
  <si>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</si>
  <si>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</si>
  <si>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</si>
  <si>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</si>
  <si>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</si>
  <si>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</si>
  <si>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</si>
  <si>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</si>
  <si>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</si>
  <si>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</si>
  <si>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</si>
  <si>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</si>
  <si>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</si>
  <si>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</si>
  <si>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</si>
  <si>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</si>
  <si>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</si>
  <si>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</si>
  <si>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</si>
  <si>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</si>
  <si>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</si>
  <si>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</si>
  <si>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</si>
  <si>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</si>
  <si>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</si>
  <si>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</si>
  <si>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</si>
  <si>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</si>
  <si>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</si>
  <si>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</si>
  <si>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</si>
  <si>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</si>
  <si>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</si>
  <si>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</si>
  <si>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</si>
  <si>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</si>
  <si>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</si>
  <si>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</si>
  <si>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</si>
  <si>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</si>
  <si>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</si>
  <si>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</si>
  <si>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</si>
  <si>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</si>
  <si>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</si>
  <si>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</si>
  <si>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</si>
  <si>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</si>
  <si>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</si>
  <si>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</si>
  <si>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</si>
  <si>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</si>
  <si>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</si>
  <si>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</si>
  <si>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</si>
  <si>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</si>
  <si>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</si>
  <si>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</si>
  <si>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</si>
  <si>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</si>
  <si>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</si>
  <si>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</si>
  <si>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</si>
  <si>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</si>
  <si>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</si>
  <si>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</si>
  <si>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</si>
  <si>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</si>
  <si>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</si>
  <si>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</si>
  <si>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</si>
  <si>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</si>
  <si>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</si>
  <si>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</si>
  <si>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</si>
  <si>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</si>
  <si>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</si>
  <si>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</si>
  <si>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</si>
  <si>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</si>
  <si>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</si>
  <si>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</si>
  <si>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</si>
  <si>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</si>
  <si>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</si>
  <si>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</si>
  <si>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</si>
  <si>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</si>
  <si>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</si>
  <si>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</si>
  <si>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</si>
  <si>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</si>
  <si>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</si>
  <si>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</si>
  <si>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</si>
  <si>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</si>
  <si>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</si>
  <si>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</si>
  <si>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</si>
  <si>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</si>
  <si>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</si>
  <si>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</si>
  <si>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</si>
  <si>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</si>
  <si>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</si>
  <si>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</si>
  <si>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</si>
  <si>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</si>
  <si>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</si>
  <si>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</si>
  <si>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</si>
  <si>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</si>
  <si>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</si>
  <si>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</si>
  <si>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</si>
  <si>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</si>
  <si>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</si>
  <si>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</si>
  <si>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</si>
  <si>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</si>
  <si>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</si>
  <si>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</si>
  <si>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</si>
  <si>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</si>
  <si>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</si>
  <si>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</si>
  <si>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</si>
  <si>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</si>
  <si>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</si>
  <si>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</si>
  <si>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</si>
  <si>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</si>
  <si>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</si>
  <si>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</si>
  <si>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</si>
  <si>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</si>
  <si>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</si>
  <si>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</si>
  <si>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</si>
  <si>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</si>
  <si>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</si>
  <si>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</si>
  <si>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</si>
  <si>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</si>
  <si>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</si>
  <si>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</si>
  <si>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</si>
  <si>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</si>
  <si>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</si>
  <si>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</si>
  <si>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</si>
  <si>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</si>
  <si>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</si>
  <si>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</si>
  <si>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</si>
  <si>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</si>
  <si>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</si>
  <si>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</si>
  <si>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</si>
  <si>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</si>
  <si>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</si>
  <si>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</si>
  <si>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</si>
  <si>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</si>
  <si>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</si>
  <si>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</si>
  <si>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</si>
  <si>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</si>
  <si>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</si>
  <si>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</si>
  <si>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</si>
  <si>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</si>
  <si>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</si>
  <si>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</si>
  <si>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</si>
  <si>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</si>
  <si>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</si>
  <si>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</si>
  <si>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</si>
  <si>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</si>
  <si>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</si>
  <si>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</si>
  <si>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</si>
  <si>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</si>
  <si>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</si>
  <si>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</si>
  <si>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</si>
  <si>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</si>
  <si>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</si>
  <si>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</si>
  <si>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</si>
  <si>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</si>
  <si>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</si>
  <si>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</si>
  <si>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</si>
  <si>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</si>
  <si>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</si>
  <si>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</si>
  <si>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</si>
  <si>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</si>
  <si>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</si>
  <si>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</si>
  <si>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</si>
  <si>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</si>
  <si>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</si>
  <si>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</si>
  <si>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</si>
  <si>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</si>
  <si>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</si>
  <si>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</si>
  <si>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</si>
  <si>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</si>
  <si>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</si>
  <si>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</si>
  <si>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</si>
  <si>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</si>
  <si>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</si>
  <si>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</si>
  <si>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</si>
  <si>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</si>
  <si>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</si>
  <si>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</si>
  <si>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</si>
  <si>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</si>
  <si>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</si>
  <si>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</si>
  <si>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</si>
  <si>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</si>
  <si>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</si>
  <si>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</si>
  <si>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</si>
  <si>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</si>
  <si>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</si>
  <si>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</si>
  <si>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</si>
  <si>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</si>
  <si>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</si>
  <si>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</si>
  <si>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</si>
  <si>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</si>
  <si>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</si>
  <si>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</si>
  <si>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</si>
  <si>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</si>
  <si>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</si>
  <si>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</si>
  <si>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</si>
  <si>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</si>
  <si>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</si>
  <si>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</si>
  <si>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</si>
  <si>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</si>
  <si>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</si>
  <si>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</si>
  <si>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</si>
  <si>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</si>
  <si>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</si>
  <si>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</si>
  <si>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</si>
  <si>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</si>
  <si>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</si>
  <si>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</si>
  <si>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</si>
  <si>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</si>
  <si>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</si>
  <si>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</si>
  <si>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</si>
  <si>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</si>
  <si>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</si>
  <si>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</si>
  <si>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</si>
  <si>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</si>
  <si>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</si>
  <si>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</si>
  <si>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</si>
  <si>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</si>
  <si>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</si>
  <si>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</si>
  <si>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</si>
  <si>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</si>
  <si>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</si>
  <si>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</si>
  <si>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</si>
  <si>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</si>
  <si>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</si>
  <si>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</si>
  <si>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</si>
  <si>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</si>
  <si>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</si>
  <si>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</si>
  <si>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</si>
  <si>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</si>
  <si>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</si>
  <si>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</si>
  <si>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</si>
  <si>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</si>
  <si>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</si>
  <si>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</si>
  <si>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</si>
  <si>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</si>
  <si>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</si>
  <si>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</si>
  <si>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</si>
  <si>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</si>
  <si>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</si>
  <si>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</si>
  <si>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</si>
  <si>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</si>
  <si>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</si>
  <si>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</si>
  <si>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</si>
  <si>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</si>
  <si>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</si>
  <si>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</si>
  <si>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</si>
  <si>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</si>
  <si>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</si>
  <si>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</si>
  <si>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</si>
  <si>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</si>
  <si>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</si>
  <si>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</si>
  <si>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</si>
  <si>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</si>
  <si>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</si>
  <si>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</si>
  <si>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</si>
  <si>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</si>
  <si>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</si>
  <si>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</si>
  <si>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</si>
  <si>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</si>
  <si>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</si>
  <si>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</si>
  <si>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</si>
  <si>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</si>
  <si>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</si>
  <si>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</si>
  <si>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</si>
  <si>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</si>
  <si>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</si>
  <si>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</si>
  <si>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</si>
  <si>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</si>
  <si>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</si>
  <si>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</si>
  <si>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</si>
  <si>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</si>
  <si>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</si>
  <si>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</si>
  <si>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</si>
  <si>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</si>
  <si>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</si>
  <si>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</si>
  <si>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</si>
  <si>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</si>
  <si>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</si>
  <si>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</si>
  <si>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</si>
  <si>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</si>
  <si>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</si>
  <si>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</si>
  <si>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</si>
  <si>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</si>
  <si>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</si>
  <si>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</si>
  <si>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</si>
  <si>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</si>
  <si>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</si>
  <si>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</si>
  <si>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</si>
  <si>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</si>
  <si>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</si>
  <si>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</si>
  <si>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</si>
  <si>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</si>
  <si>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</si>
  <si>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</si>
  <si>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</si>
  <si>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</si>
  <si>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</si>
  <si>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</si>
  <si>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</si>
  <si>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</si>
  <si>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</si>
  <si>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</si>
  <si>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</si>
  <si>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</si>
  <si>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</si>
  <si>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</si>
  <si>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</si>
  <si>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</si>
  <si>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</si>
  <si>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</si>
  <si>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</si>
  <si>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</si>
  <si>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</si>
  <si>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</si>
  <si>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</si>
  <si>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</si>
  <si>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</si>
  <si>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</si>
  <si>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</si>
  <si>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</si>
  <si>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</si>
  <si>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</si>
  <si>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</si>
  <si>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</si>
  <si>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</si>
  <si>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</si>
  <si>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</si>
  <si>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</si>
  <si>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</si>
  <si>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</si>
  <si>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</si>
  <si>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</si>
  <si>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</si>
  <si>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</si>
  <si>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</si>
  <si>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</si>
  <si>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</si>
  <si>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</si>
  <si>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</si>
  <si>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</si>
  <si>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</si>
  <si>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</si>
  <si>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</si>
  <si>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</si>
  <si>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</si>
  <si>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</si>
  <si>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</si>
  <si>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</si>
  <si>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</si>
  <si>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</si>
  <si>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</si>
  <si>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</si>
  <si>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</si>
  <si>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</si>
  <si>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</si>
  <si>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</si>
  <si>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</si>
  <si>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</si>
  <si>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</si>
  <si>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</si>
  <si>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</si>
  <si>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</si>
  <si>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</si>
  <si>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</si>
  <si>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</si>
  <si>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</si>
  <si>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</si>
  <si>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</si>
  <si>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</si>
  <si>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</si>
  <si>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</si>
  <si>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</si>
  <si>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</si>
  <si>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</si>
  <si>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</si>
  <si>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</si>
  <si>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</si>
  <si>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</si>
  <si>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</si>
  <si>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</si>
  <si>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</si>
  <si>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</si>
  <si>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</si>
  <si>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</si>
  <si>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</si>
  <si>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</si>
  <si>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</si>
  <si>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</si>
  <si>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</si>
  <si>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</si>
  <si>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</si>
  <si>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</si>
  <si>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</si>
  <si>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</si>
  <si>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</si>
  <si>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</si>
  <si>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</si>
  <si>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</si>
  <si>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</si>
  <si>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</si>
  <si>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</si>
  <si>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</si>
  <si>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</si>
  <si>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</si>
  <si>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</si>
  <si>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</si>
  <si>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</si>
  <si>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</si>
  <si>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</si>
  <si>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</si>
  <si>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</si>
  <si>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</si>
  <si>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</si>
  <si>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</si>
  <si>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</si>
  <si>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</si>
  <si>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</si>
  <si>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</si>
  <si>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</si>
  <si>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</si>
  <si>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</si>
  <si>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</si>
  <si>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</si>
  <si>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</si>
  <si>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</si>
  <si>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</si>
  <si>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</si>
  <si>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</si>
  <si>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</si>
  <si>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</si>
  <si>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</si>
  <si>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</si>
  <si>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</si>
  <si>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</si>
  <si>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</si>
  <si>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</si>
  <si>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</si>
  <si>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</si>
  <si>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</si>
  <si>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</si>
  <si>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</si>
  <si>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</si>
  <si>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</si>
  <si>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</si>
  <si>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</si>
  <si>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</si>
  <si>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</si>
  <si>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</si>
  <si>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</si>
  <si>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</si>
  <si>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</si>
  <si>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</si>
  <si>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</si>
  <si>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</si>
  <si>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</si>
  <si>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</si>
  <si>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</si>
  <si>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</si>
  <si>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</si>
  <si>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</si>
  <si>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</si>
  <si>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</si>
  <si>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</si>
  <si>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</si>
  <si>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</si>
  <si>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</si>
  <si>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</si>
  <si>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</si>
  <si>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</si>
  <si>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</si>
  <si>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</si>
  <si>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</si>
  <si>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</si>
  <si>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</si>
  <si>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</si>
  <si>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</si>
  <si>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</si>
  <si>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</si>
  <si>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</si>
  <si>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</si>
  <si>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</si>
  <si>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</si>
  <si>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</si>
  <si>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</si>
  <si>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</si>
  <si>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</si>
  <si>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</si>
  <si>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</si>
  <si>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</si>
  <si>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</si>
  <si>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</si>
  <si>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</si>
  <si>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</si>
  <si>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</si>
  <si>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</si>
  <si>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</si>
  <si>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</si>
  <si>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</si>
  <si>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</si>
  <si>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</si>
  <si>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</si>
  <si>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</si>
  <si>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</si>
  <si>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</si>
  <si>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</si>
  <si>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</si>
  <si>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</si>
  <si>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</si>
  <si>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</si>
  <si>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</si>
  <si>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</si>
  <si>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</si>
  <si>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</si>
  <si>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</si>
  <si>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</si>
  <si>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</si>
  <si>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</si>
  <si>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</si>
  <si>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</si>
  <si>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</si>
  <si>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</si>
  <si>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</si>
  <si>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</si>
  <si>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</si>
  <si>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</si>
  <si>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</si>
  <si>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</si>
  <si>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</si>
  <si>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</si>
  <si>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</si>
  <si>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</si>
  <si>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</si>
  <si>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</si>
  <si>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</si>
  <si>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</si>
  <si>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</si>
  <si>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</si>
  <si>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</si>
  <si>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</si>
  <si>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</si>
  <si>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</si>
  <si>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</si>
  <si>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</si>
  <si>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</si>
  <si>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</si>
  <si>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</si>
  <si>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</si>
  <si>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</si>
  <si>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</si>
  <si>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</si>
  <si>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</si>
  <si>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</si>
  <si>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</si>
  <si>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</si>
  <si>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</si>
  <si>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</si>
  <si>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</si>
  <si>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</si>
  <si>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</si>
  <si>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</si>
  <si>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</si>
  <si>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</si>
  <si>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</si>
  <si>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</si>
  <si>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</si>
  <si>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</si>
  <si>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</si>
  <si>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</si>
  <si>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</si>
  <si>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</si>
  <si>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</si>
  <si>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</si>
  <si>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</si>
  <si>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</si>
  <si>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</si>
  <si>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</si>
  <si>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</si>
  <si>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</si>
  <si>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</si>
  <si>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</si>
  <si>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</si>
  <si>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</si>
  <si>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</si>
  <si>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</si>
  <si>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</si>
  <si>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</si>
  <si>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</si>
  <si>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</si>
  <si>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</si>
  <si>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</si>
  <si>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</si>
  <si>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</si>
  <si>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</si>
  <si>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</si>
  <si>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</si>
  <si>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</si>
  <si>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</si>
  <si>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</si>
  <si>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</si>
  <si>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</si>
  <si>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</si>
  <si>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</si>
  <si>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</si>
  <si>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</si>
  <si>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</si>
  <si>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</si>
  <si>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</si>
  <si>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</si>
  <si>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</si>
  <si>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</si>
  <si>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</si>
  <si>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</si>
  <si>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</si>
  <si>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</si>
  <si>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</si>
  <si>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</si>
  <si>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</si>
  <si>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</si>
  <si>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</si>
  <si>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</si>
  <si>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</si>
  <si>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</si>
  <si>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</si>
  <si>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</si>
  <si>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</si>
  <si>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</si>
  <si>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</si>
  <si>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</si>
  <si>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</si>
  <si>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</si>
  <si>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</si>
  <si>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</si>
  <si>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</si>
  <si>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</si>
  <si>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</si>
  <si>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</si>
  <si>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</si>
  <si>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</si>
  <si>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</si>
  <si>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</si>
  <si>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</si>
  <si>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</si>
  <si>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</si>
  <si>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</si>
  <si>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</si>
  <si>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</si>
  <si>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</si>
  <si>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</si>
  <si>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</si>
  <si>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</si>
  <si>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</si>
  <si>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</si>
  <si>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</si>
  <si>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</si>
  <si>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</si>
  <si>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</si>
  <si>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</si>
  <si>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</si>
  <si>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</si>
  <si>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</si>
  <si>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</si>
  <si>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</si>
  <si>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</si>
  <si>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</si>
  <si>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</si>
  <si>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</si>
  <si>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</si>
  <si>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</si>
  <si>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</si>
  <si>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</si>
  <si>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</si>
  <si>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</si>
  <si>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</si>
  <si>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</si>
  <si>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</si>
  <si>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</si>
  <si>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</si>
  <si>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</si>
  <si>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</si>
  <si>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</si>
  <si>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</si>
  <si>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</si>
  <si>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</si>
  <si>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</si>
  <si>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</si>
  <si>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</si>
  <si>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</si>
  <si>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</si>
  <si>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</si>
  <si>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</si>
  <si>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</si>
  <si>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</si>
  <si>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</si>
  <si>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</si>
  <si>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</si>
  <si>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</si>
  <si>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</si>
  <si>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</si>
  <si>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</si>
  <si>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</si>
  <si>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</si>
  <si>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</si>
  <si>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</si>
  <si>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</si>
  <si>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</si>
  <si>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</si>
  <si>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</si>
  <si>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</si>
  <si>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</si>
  <si>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</si>
  <si>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</si>
  <si>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</si>
  <si>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</si>
  <si>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</si>
  <si>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</si>
  <si>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</si>
  <si>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</si>
  <si>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</si>
  <si>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</si>
  <si>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</si>
  <si>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</si>
  <si>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</si>
  <si>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</si>
  <si>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</si>
  <si>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</si>
  <si>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</si>
  <si>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</si>
  <si>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</si>
  <si>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</si>
  <si>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</si>
  <si>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</si>
  <si>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</si>
  <si>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</si>
  <si>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</si>
  <si>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</si>
  <si>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</si>
  <si>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</si>
  <si>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</si>
  <si>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</si>
  <si>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</si>
  <si>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</si>
  <si>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</si>
  <si>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</si>
  <si>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</si>
  <si>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</si>
  <si>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</si>
  <si>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</si>
  <si>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</si>
  <si>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</si>
  <si>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</si>
  <si>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</si>
  <si>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</si>
  <si>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</si>
  <si>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</si>
  <si>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</si>
  <si>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</si>
  <si>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</si>
  <si>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</si>
  <si>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</si>
  <si>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</si>
  <si>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</si>
  <si>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</si>
  <si>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</si>
  <si>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</si>
  <si>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</si>
  <si>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</si>
  <si>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</si>
  <si>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</si>
  <si>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</si>
  <si>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</si>
  <si>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</si>
  <si>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</si>
  <si>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</si>
  <si>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</si>
  <si>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</si>
  <si>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</si>
  <si>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</si>
  <si>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</si>
  <si>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</si>
  <si>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</si>
  <si>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</si>
  <si>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</si>
  <si>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</si>
  <si>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</si>
  <si>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</si>
  <si>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</si>
  <si>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</si>
  <si>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</si>
  <si>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</si>
  <si>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</si>
  <si>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</si>
  <si>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</si>
  <si>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</si>
  <si>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</si>
  <si>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</si>
  <si>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</si>
  <si>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</si>
  <si>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</si>
  <si>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</si>
  <si>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</si>
  <si>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</si>
  <si>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</si>
  <si>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</si>
  <si>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</si>
  <si>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</si>
  <si>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</si>
  <si>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</si>
  <si>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</si>
  <si>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</si>
  <si>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</si>
  <si>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</si>
  <si>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</si>
  <si>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</si>
  <si>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</si>
  <si>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</si>
  <si>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</si>
  <si>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</si>
  <si>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</si>
  <si>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</si>
  <si>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</si>
  <si>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</si>
  <si>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</si>
  <si>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</si>
  <si>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</si>
  <si>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</si>
  <si>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</si>
  <si>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</si>
  <si>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</si>
  <si>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</si>
  <si>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</si>
  <si>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</si>
  <si>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</si>
  <si>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</si>
  <si>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</si>
  <si>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</si>
  <si>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</si>
  <si>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</si>
  <si>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</si>
  <si>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</si>
  <si>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</si>
  <si>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</si>
  <si>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</si>
  <si>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</si>
  <si>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</si>
  <si>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</si>
  <si>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</si>
  <si>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</si>
  <si>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</si>
  <si>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</si>
  <si>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</si>
  <si>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</si>
  <si>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</si>
  <si>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</si>
  <si>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</si>
  <si>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</si>
  <si>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</si>
  <si>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</si>
  <si>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</si>
  <si>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</si>
  <si>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</si>
  <si>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</si>
  <si>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</si>
  <si>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</si>
  <si>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</si>
  <si>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</si>
  <si>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</si>
  <si>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</si>
  <si>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</si>
  <si>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</si>
  <si>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</si>
  <si>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</si>
  <si>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</si>
  <si>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</si>
  <si>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</si>
  <si>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</si>
  <si>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</si>
  <si>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</si>
  <si>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</si>
  <si>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</si>
  <si>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</si>
  <si>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</si>
  <si>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</si>
  <si>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</si>
  <si>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</si>
  <si>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</si>
  <si>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</si>
  <si>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</si>
  <si>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</si>
  <si>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</si>
  <si>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</si>
  <si>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</si>
  <si>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</si>
  <si>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</si>
  <si>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</si>
  <si>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</si>
  <si>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</si>
  <si>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</si>
  <si>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</si>
  <si>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</si>
  <si>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</si>
  <si>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</si>
  <si>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</si>
  <si>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</si>
  <si>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</si>
  <si>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</si>
  <si>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</si>
  <si>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</si>
  <si>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</si>
  <si>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</si>
  <si>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</si>
  <si>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</si>
  <si>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</si>
  <si>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</si>
  <si>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</si>
  <si>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</si>
  <si>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</si>
  <si>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</si>
  <si>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</si>
  <si>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</si>
  <si>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</si>
  <si>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</si>
  <si>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</si>
  <si>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</si>
  <si>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</si>
  <si>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</si>
  <si>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</si>
  <si>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</si>
  <si>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</si>
  <si>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</si>
  <si>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</si>
  <si>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</si>
  <si>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</si>
  <si>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</si>
  <si>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</si>
  <si>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</si>
  <si>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</si>
  <si>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</si>
  <si>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</si>
  <si>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</si>
  <si>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</si>
  <si>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</si>
  <si>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</si>
  <si>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</si>
  <si>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</si>
  <si>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</si>
  <si>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</si>
  <si>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</si>
  <si>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</si>
  <si>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</si>
  <si>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</si>
  <si>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</si>
  <si>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</si>
  <si>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</si>
  <si>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</si>
  <si>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</si>
  <si>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</si>
  <si>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</si>
  <si>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</si>
  <si>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</si>
  <si>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</si>
  <si>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</si>
  <si>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</si>
  <si>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</si>
  <si>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</si>
  <si>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</si>
  <si>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</si>
  <si>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</si>
  <si>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</si>
  <si>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</si>
  <si>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</si>
  <si>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</si>
  <si>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</si>
  <si>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</si>
  <si>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</si>
  <si>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</si>
  <si>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</si>
  <si>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</si>
  <si>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</si>
  <si>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</si>
  <si>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</si>
  <si>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</si>
  <si>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</si>
  <si>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</si>
  <si>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</si>
  <si>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</si>
  <si>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</si>
  <si>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</si>
  <si>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</si>
  <si>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</si>
  <si>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</si>
  <si>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</si>
  <si>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</si>
  <si>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</si>
  <si>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</si>
  <si>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</si>
  <si>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</si>
  <si>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</si>
  <si>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</si>
  <si>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</si>
  <si>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</si>
  <si>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</si>
  <si>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</si>
  <si>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</si>
  <si>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</si>
  <si>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</si>
  <si>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</si>
  <si>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</si>
  <si>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</si>
  <si>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</si>
  <si>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</si>
  <si>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</si>
  <si>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</si>
  <si>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</si>
  <si>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</si>
  <si>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</si>
  <si>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</si>
  <si>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</si>
  <si>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</si>
  <si>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</si>
  <si>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</si>
  <si>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</si>
  <si>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</si>
  <si>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</si>
  <si>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</si>
  <si>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</si>
  <si>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</si>
  <si>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</si>
  <si>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</si>
  <si>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</si>
  <si>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</si>
  <si>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</si>
  <si>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</si>
  <si>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</si>
  <si>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</si>
  <si>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</si>
  <si>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</si>
  <si>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</si>
  <si>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</si>
  <si>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</si>
  <si>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</si>
  <si>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</si>
  <si>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</si>
  <si>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</si>
  <si>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</si>
  <si>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</si>
  <si>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</si>
  <si>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</si>
  <si>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</si>
  <si>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</si>
  <si>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</si>
  <si>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</si>
  <si>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</si>
  <si>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</si>
  <si>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</si>
  <si>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</si>
  <si>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</si>
  <si>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</si>
  <si>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</si>
  <si>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</si>
  <si>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</si>
  <si>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</si>
  <si>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</si>
  <si>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</si>
  <si>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</si>
  <si>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</si>
  <si>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</si>
  <si>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</si>
  <si>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</si>
  <si>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</si>
  <si>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</si>
  <si>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</si>
  <si>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</si>
  <si>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</si>
  <si>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</si>
  <si>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</si>
  <si>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</si>
  <si>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</si>
  <si>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</si>
  <si>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</si>
  <si>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</si>
  <si>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</si>
  <si>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</si>
  <si>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</si>
  <si>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</si>
  <si>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</si>
  <si>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</si>
  <si>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</si>
  <si>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</si>
  <si>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</si>
  <si>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</si>
  <si>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</si>
  <si>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</si>
  <si>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</si>
  <si>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</si>
  <si>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</si>
  <si>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</si>
  <si>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</si>
  <si>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</si>
  <si>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</si>
  <si>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</si>
  <si>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</si>
  <si>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</si>
  <si>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</si>
  <si>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</si>
  <si>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</si>
  <si>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</si>
  <si>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</si>
  <si>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</si>
  <si>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</si>
  <si>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</si>
  <si>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</si>
  <si>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</si>
  <si>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</si>
  <si>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</si>
  <si>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</si>
  <si>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</si>
  <si>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</si>
  <si>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</si>
  <si>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</si>
  <si>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</si>
  <si>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</si>
  <si>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</si>
  <si>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</si>
  <si>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</si>
  <si>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</si>
  <si>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</si>
  <si>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</si>
  <si>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</si>
  <si>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</si>
  <si>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</si>
  <si>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</si>
  <si>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</si>
  <si>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</si>
  <si>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</si>
  <si>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</si>
  <si>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</si>
  <si>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</si>
  <si>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</si>
  <si>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</si>
  <si>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</si>
  <si>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</si>
  <si>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</si>
  <si>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</si>
  <si>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</si>
  <si>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</si>
  <si>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</si>
  <si>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</si>
  <si>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</si>
  <si>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</si>
  <si>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</si>
  <si>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</si>
  <si>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</si>
  <si>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</si>
  <si>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</si>
  <si>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</si>
  <si>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</si>
  <si>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</si>
  <si>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</si>
  <si>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</si>
  <si>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</si>
  <si>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</si>
  <si>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</si>
  <si>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</si>
  <si>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</si>
  <si>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</si>
  <si>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</si>
  <si>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</si>
  <si>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</si>
  <si>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</si>
  <si>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</si>
  <si>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</si>
  <si>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</si>
  <si>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</si>
  <si>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</si>
  <si>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</si>
  <si>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</si>
  <si>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</si>
  <si>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</si>
  <si>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</si>
  <si>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</si>
  <si>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</si>
  <si>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</si>
  <si>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</si>
  <si>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</si>
  <si>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</si>
  <si>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</si>
  <si>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</si>
  <si>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</si>
  <si>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</si>
  <si>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</si>
  <si>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</si>
  <si>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</si>
  <si>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</si>
  <si>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</si>
  <si>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</si>
  <si>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</si>
  <si>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</si>
  <si>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</si>
  <si>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</si>
  <si>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</si>
  <si>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</si>
  <si>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</si>
  <si>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</si>
  <si>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</si>
  <si>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</si>
  <si>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</si>
  <si>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</si>
  <si>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</si>
  <si>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</si>
  <si>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</si>
  <si>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</si>
  <si>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</si>
  <si>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</si>
  <si>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</si>
  <si>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</si>
  <si>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</si>
  <si>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</si>
  <si>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</si>
  <si>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</si>
  <si>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</si>
  <si>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</si>
  <si>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</si>
  <si>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</si>
  <si>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</si>
  <si>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</si>
  <si>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</si>
  <si>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</si>
  <si>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</si>
  <si>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</si>
  <si>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</si>
  <si>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</si>
  <si>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</si>
  <si>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</si>
  <si>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</si>
  <si>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</si>
  <si>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</si>
  <si>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</si>
  <si>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</si>
  <si>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</si>
  <si>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</si>
  <si>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</si>
  <si>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</si>
  <si>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</si>
  <si>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</si>
  <si>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</si>
  <si>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</si>
  <si>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</si>
  <si>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</si>
  <si>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</si>
  <si>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</si>
  <si>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</si>
  <si>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</si>
  <si>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</si>
  <si>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</si>
  <si>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</si>
  <si>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</si>
  <si>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</si>
  <si>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</si>
  <si>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</si>
  <si>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</si>
  <si>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</si>
  <si>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</si>
  <si>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</si>
  <si>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</si>
  <si>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</si>
  <si>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</si>
  <si>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</si>
  <si>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</si>
  <si>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</si>
  <si>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</si>
  <si>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</si>
  <si>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</si>
  <si>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</si>
  <si>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</si>
  <si>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</si>
  <si>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</si>
  <si>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</si>
  <si>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</si>
  <si>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</si>
  <si>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</si>
  <si>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</si>
  <si>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</si>
  <si>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</si>
  <si>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</si>
  <si>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</si>
  <si>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</si>
  <si>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</si>
  <si>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</si>
  <si>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</si>
  <si>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</si>
  <si>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</si>
  <si>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</si>
  <si>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</si>
  <si>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</si>
  <si>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</si>
  <si>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</si>
  <si>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</si>
  <si>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</si>
  <si>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</si>
  <si>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</si>
  <si>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</si>
  <si>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</si>
  <si>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</si>
  <si>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</si>
  <si>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</si>
  <si>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</si>
  <si>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</si>
  <si>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</si>
  <si>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</si>
  <si>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</si>
  <si>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</si>
  <si>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</si>
  <si>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</si>
  <si>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</si>
  <si>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</si>
  <si>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</si>
  <si>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</si>
  <si>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</si>
  <si>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</si>
  <si>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</si>
  <si>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</si>
  <si>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</si>
  <si>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</si>
  <si>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</si>
  <si>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</si>
  <si>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</si>
  <si>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</si>
  <si>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</si>
  <si>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</si>
  <si>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</si>
  <si>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</si>
  <si>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</si>
  <si>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</si>
  <si>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</si>
  <si>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</si>
  <si>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</si>
  <si>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</si>
  <si>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</si>
  <si>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</si>
  <si>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</si>
  <si>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</si>
  <si>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</si>
  <si>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</si>
  <si>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</si>
  <si>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</si>
  <si>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</si>
  <si>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</si>
  <si>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</si>
  <si>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</si>
  <si>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</si>
  <si>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</si>
  <si>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</si>
  <si>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</si>
  <si>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</si>
  <si>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</si>
  <si>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</si>
  <si>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</si>
  <si>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</si>
  <si>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</si>
  <si>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</si>
  <si>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</si>
  <si>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</si>
  <si>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</si>
  <si>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</si>
  <si>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</si>
  <si>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</si>
  <si>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</si>
  <si>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</si>
  <si>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</si>
  <si>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</si>
  <si>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</si>
  <si>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</si>
  <si>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</si>
  <si>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</si>
  <si>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</si>
  <si>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</si>
  <si>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</si>
  <si>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</si>
  <si>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</si>
  <si>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</si>
  <si>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</si>
  <si>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</si>
  <si>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</si>
  <si>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</si>
  <si>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</si>
  <si>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</si>
  <si>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</si>
  <si>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</si>
  <si>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</si>
  <si>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</si>
  <si>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</si>
  <si>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</si>
  <si>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</si>
  <si>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</si>
  <si>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</si>
  <si>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</si>
  <si>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</si>
  <si>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</si>
  <si>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</si>
  <si>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</si>
  <si>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</si>
  <si>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</si>
  <si>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</si>
  <si>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</si>
  <si>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</si>
  <si>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</si>
  <si>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</si>
  <si>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</si>
  <si>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</si>
  <si>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</si>
  <si>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</si>
  <si>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</si>
  <si>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</si>
  <si>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</si>
  <si>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</si>
  <si>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</si>
  <si>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</si>
  <si>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</si>
  <si>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</si>
  <si>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</si>
  <si>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</si>
  <si>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</si>
  <si>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</si>
  <si>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</si>
  <si>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</si>
  <si>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</si>
  <si>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</si>
  <si>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</si>
  <si>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</si>
  <si>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</si>
  <si>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</si>
  <si>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</si>
  <si>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</si>
  <si>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</si>
  <si>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</si>
  <si>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</si>
  <si>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</si>
  <si>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</si>
  <si>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</si>
  <si>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</si>
  <si>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</si>
  <si>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</si>
  <si>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</si>
  <si>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</si>
  <si>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</si>
  <si>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</si>
  <si>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</si>
  <si>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</si>
  <si>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</si>
  <si>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</si>
  <si>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</si>
  <si>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</si>
  <si>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</si>
  <si>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</si>
  <si>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</si>
  <si>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</si>
  <si>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</si>
  <si>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</si>
  <si>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</si>
  <si>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</si>
  <si>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</si>
  <si>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</si>
  <si>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</si>
  <si>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</si>
  <si>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</si>
  <si>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</si>
  <si>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</si>
  <si>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</si>
  <si>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</si>
  <si>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</si>
  <si>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</si>
  <si>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</si>
  <si>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</si>
  <si>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</si>
  <si>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</si>
  <si>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</si>
  <si>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</si>
  <si>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</si>
  <si>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</si>
  <si>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</si>
  <si>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</si>
  <si>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</si>
  <si>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</si>
  <si>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</si>
  <si>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</si>
  <si>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</si>
  <si>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</si>
  <si>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</si>
  <si>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</si>
  <si>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</si>
  <si>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</si>
  <si>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</si>
  <si>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</si>
  <si>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</si>
  <si>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</si>
  <si>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</si>
  <si>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</si>
  <si>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</si>
  <si>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</si>
  <si>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</si>
  <si>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</si>
  <si>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</si>
  <si>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</si>
  <si>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</si>
  <si>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</si>
  <si>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</si>
  <si>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</si>
  <si>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</si>
  <si>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</si>
  <si>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</si>
  <si>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</si>
  <si>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</si>
  <si>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</si>
  <si>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</si>
  <si>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</si>
  <si>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</si>
  <si>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</si>
  <si>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</si>
  <si>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</si>
  <si>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</si>
  <si>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</si>
  <si>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</si>
  <si>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</si>
  <si>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</si>
  <si>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</si>
  <si>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</si>
  <si>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</si>
  <si>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</si>
  <si>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</si>
  <si>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</si>
  <si>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</si>
  <si>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</si>
  <si>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</si>
  <si>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</si>
  <si>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</si>
  <si>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</si>
  <si>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</si>
  <si>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</si>
  <si>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</si>
  <si>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</si>
  <si>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</si>
  <si>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</si>
  <si>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</si>
  <si>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</si>
  <si>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</si>
  <si>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</si>
  <si>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</si>
  <si>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</si>
  <si>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</si>
  <si>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</si>
  <si>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</si>
  <si>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</si>
  <si>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</si>
  <si>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</si>
  <si>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</si>
  <si>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</si>
  <si>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</si>
  <si>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</si>
  <si>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</si>
  <si>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</si>
  <si>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</si>
  <si>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</si>
  <si>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</si>
  <si>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</si>
  <si>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</si>
  <si>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</si>
  <si>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</si>
  <si>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</si>
  <si>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</si>
  <si>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</si>
  <si>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</si>
  <si>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</si>
  <si>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</si>
  <si>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</si>
  <si>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</si>
  <si>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</si>
  <si>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</si>
  <si>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</si>
  <si>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</si>
  <si>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</si>
  <si>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</si>
  <si>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</si>
  <si>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</si>
  <si>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</si>
  <si>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</si>
  <si>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</si>
  <si>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</si>
  <si>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</si>
  <si>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</si>
  <si>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</si>
  <si>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</si>
  <si>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</si>
  <si>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</si>
  <si>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</si>
  <si>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</si>
  <si>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</si>
  <si>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</si>
  <si>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</si>
  <si>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</si>
  <si>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</si>
  <si>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</si>
  <si>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</si>
  <si>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</si>
  <si>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</si>
  <si>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</si>
  <si>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</si>
  <si>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</si>
  <si>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</si>
  <si>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</si>
  <si>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</si>
  <si>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</si>
  <si>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</si>
  <si>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</si>
  <si>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</si>
  <si>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</si>
  <si>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</si>
  <si>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</si>
  <si>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</si>
  <si>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</si>
  <si>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</si>
  <si>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</si>
  <si>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</si>
  <si>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</si>
  <si>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</si>
  <si>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</si>
  <si>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</si>
  <si>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</si>
  <si>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</si>
  <si>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</si>
  <si>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</si>
  <si>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</si>
  <si>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</si>
  <si>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</si>
  <si>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</si>
  <si>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</si>
  <si>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</si>
  <si>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</si>
  <si>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</si>
  <si>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</si>
  <si>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</si>
  <si>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</si>
  <si>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</si>
  <si>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</si>
  <si>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</si>
  <si>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</si>
  <si>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</si>
  <si>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</si>
  <si>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</si>
  <si>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</si>
  <si>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</si>
  <si>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</si>
  <si>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</si>
  <si>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</si>
  <si>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</si>
  <si>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</si>
  <si>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</si>
  <si>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</si>
  <si>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</si>
  <si>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</si>
  <si>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</si>
  <si>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</si>
  <si>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</si>
  <si>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</si>
  <si>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</si>
  <si>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</si>
  <si>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</si>
  <si>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</si>
  <si>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</si>
  <si>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</si>
  <si>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</si>
  <si>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</si>
  <si>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</si>
  <si>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</si>
  <si>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</si>
  <si>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</si>
  <si>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</si>
  <si>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</si>
  <si>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</si>
  <si>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</si>
  <si>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</si>
  <si>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</si>
  <si>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</si>
  <si>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</si>
  <si>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</si>
  <si>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</si>
  <si>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</si>
  <si>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</si>
  <si>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</si>
  <si>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</si>
  <si>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</si>
  <si>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</si>
  <si>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</si>
  <si>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</si>
  <si>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</si>
  <si>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</si>
  <si>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</si>
  <si>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</si>
  <si>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</si>
  <si>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</si>
  <si>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</si>
  <si>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</si>
  <si>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</si>
  <si>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</si>
  <si>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</si>
  <si>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</si>
  <si>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</si>
  <si>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</si>
  <si>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</si>
  <si>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</si>
  <si>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</si>
  <si>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</si>
  <si>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</si>
  <si>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</si>
  <si>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</si>
  <si>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</si>
  <si>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</si>
  <si>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</si>
  <si>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</si>
  <si>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</si>
  <si>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</si>
  <si>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</si>
  <si>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</si>
  <si>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</si>
  <si>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</si>
  <si>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</si>
  <si>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</si>
  <si>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</si>
  <si>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</si>
  <si>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</si>
  <si>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</si>
  <si>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</si>
  <si>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</si>
  <si>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</si>
  <si>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</si>
  <si>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</si>
  <si>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</si>
  <si>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</si>
  <si>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</si>
  <si>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</si>
  <si>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</si>
  <si>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</si>
  <si>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</si>
  <si>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</si>
  <si>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</si>
  <si>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</si>
  <si>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</si>
  <si>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</si>
  <si>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</si>
  <si>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</si>
  <si>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</si>
  <si>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</si>
  <si>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</si>
  <si>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</si>
  <si>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</si>
  <si>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</si>
  <si>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</si>
  <si>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</si>
  <si>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</si>
  <si>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</si>
  <si>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</si>
  <si>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</si>
  <si>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</si>
  <si>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</si>
  <si>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</si>
  <si>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</si>
  <si>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</si>
  <si>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</si>
  <si>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</si>
  <si>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</si>
  <si>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</si>
  <si>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</si>
  <si>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</si>
  <si>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</si>
  <si>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</si>
  <si>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</si>
  <si>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</si>
  <si>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</si>
  <si>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</si>
  <si>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</si>
  <si>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</si>
  <si>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</si>
  <si>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</si>
  <si>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</si>
  <si>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</si>
  <si>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</si>
  <si>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</si>
  <si>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</si>
  <si>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</si>
  <si>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</si>
  <si>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</si>
  <si>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</si>
  <si>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</si>
  <si>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</si>
  <si>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</si>
  <si>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</si>
  <si>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</si>
  <si>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</si>
  <si>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</si>
  <si>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</si>
  <si>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</si>
  <si>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</si>
  <si>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</si>
  <si>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</si>
  <si>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</si>
  <si>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</si>
  <si>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</si>
  <si>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</si>
  <si>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</si>
  <si>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</si>
  <si>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</si>
  <si>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</si>
  <si>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</si>
  <si>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</si>
  <si>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</si>
  <si>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</si>
  <si>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</si>
  <si>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</si>
  <si>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</si>
  <si>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</si>
  <si>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</si>
  <si>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</si>
  <si>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</si>
  <si>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</si>
  <si>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</si>
  <si>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</si>
  <si>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</si>
  <si>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</si>
  <si>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</si>
  <si>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</si>
  <si>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</si>
  <si>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</si>
  <si>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</si>
  <si>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</si>
  <si>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</si>
  <si>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</si>
  <si>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</si>
  <si>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</si>
  <si>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</si>
  <si>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</si>
  <si>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</si>
  <si>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</si>
  <si>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</si>
  <si>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</si>
  <si>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</si>
  <si>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</si>
  <si>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</si>
  <si>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</si>
  <si>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</si>
  <si>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</si>
  <si>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</si>
  <si>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</si>
  <si>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</si>
  <si>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</si>
  <si>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</si>
  <si>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</si>
  <si>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</si>
  <si>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</si>
  <si>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</si>
  <si>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</si>
  <si>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</si>
  <si>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</si>
  <si>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</si>
  <si>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</si>
  <si>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</si>
  <si>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</si>
  <si>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</si>
  <si>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</si>
  <si>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</si>
  <si>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</si>
  <si>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</si>
  <si>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</si>
  <si>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</si>
  <si>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</si>
  <si>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</si>
  <si>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</si>
  <si>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</si>
  <si>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</si>
  <si>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</si>
  <si>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</si>
  <si>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</si>
  <si>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</si>
  <si>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</si>
  <si>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</si>
  <si>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</si>
  <si>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</si>
  <si>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</si>
  <si>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</si>
  <si>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</si>
  <si>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</si>
  <si>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</si>
  <si>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</si>
  <si>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</si>
  <si>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</si>
  <si>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</si>
  <si>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</si>
  <si>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</si>
  <si>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</si>
  <si>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</si>
  <si>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</si>
  <si>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</si>
  <si>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</si>
  <si>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</si>
  <si>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</si>
  <si>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</si>
  <si>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</si>
  <si>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</si>
  <si>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</si>
  <si>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</si>
  <si>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</si>
  <si>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</si>
  <si>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</si>
  <si>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</si>
  <si>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</si>
  <si>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</si>
  <si>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</si>
  <si>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</si>
  <si>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</si>
  <si>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</si>
  <si>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</si>
  <si>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</si>
  <si>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</si>
  <si>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</si>
  <si>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</si>
  <si>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</si>
  <si>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</si>
  <si>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</si>
  <si>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</si>
  <si>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</si>
  <si>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</si>
  <si>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</si>
  <si>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</si>
  <si>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</si>
  <si>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</si>
  <si>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</si>
  <si>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</si>
  <si>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</si>
  <si>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</si>
  <si>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</si>
  <si>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</si>
  <si>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</si>
  <si>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</si>
  <si>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</si>
  <si>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</si>
  <si>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</si>
  <si>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</si>
  <si>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</si>
  <si>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</si>
  <si>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</si>
  <si>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</si>
  <si>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</si>
  <si>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</si>
  <si>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</si>
  <si>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</si>
  <si>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</si>
  <si>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</si>
  <si>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</si>
  <si>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</si>
  <si>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</si>
  <si>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</si>
  <si>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</si>
  <si>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</si>
  <si>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</si>
  <si>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</si>
  <si>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</si>
  <si>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</si>
  <si>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</si>
  <si>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</si>
  <si>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</si>
  <si>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</si>
  <si>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</si>
  <si>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</si>
  <si>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</si>
  <si>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</si>
  <si>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</si>
  <si>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</si>
  <si>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</si>
  <si>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</si>
  <si>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</si>
  <si>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</si>
  <si>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</si>
  <si>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</si>
  <si>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</si>
  <si>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</si>
  <si>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</si>
  <si>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</si>
  <si>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</si>
  <si>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</si>
  <si>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</si>
  <si>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</si>
  <si>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</si>
  <si>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</si>
  <si>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</si>
  <si>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</si>
  <si>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</si>
  <si>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</si>
  <si>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</si>
  <si>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</si>
  <si>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</si>
  <si>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</si>
  <si>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</si>
  <si>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</si>
  <si>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</si>
  <si>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</si>
  <si>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</si>
  <si>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</si>
  <si>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</si>
  <si>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</si>
  <si>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</si>
  <si>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</si>
  <si>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</si>
  <si>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</si>
  <si>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</si>
  <si>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</si>
  <si>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</si>
  <si>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</si>
  <si>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</si>
  <si>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</si>
  <si>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</si>
  <si>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</si>
  <si>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</si>
  <si>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</si>
  <si>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</si>
  <si>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</si>
  <si>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</si>
  <si>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</si>
  <si>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</si>
  <si>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</si>
  <si>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</si>
  <si>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</si>
  <si>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</si>
  <si>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</si>
  <si>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</si>
  <si>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</si>
  <si>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</si>
  <si>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</si>
  <si>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</si>
  <si>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</si>
  <si>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</si>
  <si>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</si>
  <si>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</si>
  <si>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</si>
  <si>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</si>
  <si>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</si>
  <si>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</si>
  <si>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</si>
  <si>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</si>
  <si>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</si>
  <si>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</si>
  <si>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</si>
  <si>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</si>
  <si>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</si>
  <si>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</si>
  <si>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</si>
  <si>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</si>
  <si>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</si>
  <si>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</si>
  <si>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</si>
  <si>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</si>
  <si>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</si>
  <si>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</si>
  <si>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</si>
  <si>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</si>
  <si>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</si>
  <si>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</si>
  <si>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</si>
  <si>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</si>
  <si>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</si>
  <si>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</si>
  <si>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</si>
  <si>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</si>
  <si>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</si>
  <si>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</si>
  <si>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</si>
  <si>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</si>
  <si>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</si>
  <si>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</si>
  <si>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</si>
  <si>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</si>
  <si>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</si>
  <si>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</si>
  <si>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</si>
  <si>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</si>
  <si>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</si>
  <si>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</si>
  <si>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</si>
  <si>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</si>
  <si>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</si>
  <si>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</si>
  <si>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</si>
  <si>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</si>
  <si>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</si>
  <si>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</si>
  <si>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</si>
  <si>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</si>
  <si>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</si>
  <si>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</si>
  <si>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</si>
  <si>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</si>
  <si>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</si>
  <si>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</si>
  <si>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</si>
  <si>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</si>
  <si>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</si>
  <si>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</si>
  <si>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</si>
  <si>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</si>
  <si>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</si>
  <si>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</si>
  <si>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</si>
  <si>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</si>
  <si>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</si>
  <si>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</si>
  <si>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</si>
  <si>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</si>
  <si>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</si>
  <si>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</si>
  <si>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</si>
  <si>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</si>
  <si>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</si>
  <si>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</si>
  <si>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</si>
  <si>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</si>
  <si>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</si>
  <si>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</si>
  <si>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</si>
  <si>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</si>
  <si>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</si>
  <si>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</si>
  <si>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</si>
  <si>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</si>
  <si>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</si>
  <si>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</si>
  <si>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</si>
  <si>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</si>
  <si>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</si>
  <si>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</si>
  <si>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</si>
  <si>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</si>
  <si>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</si>
  <si>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</si>
  <si>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</si>
  <si>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</si>
  <si>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</si>
  <si>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</si>
  <si>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</si>
  <si>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</si>
  <si>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</si>
  <si>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</si>
  <si>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</si>
  <si>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</si>
  <si>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</si>
  <si>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</si>
  <si>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</si>
  <si>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</si>
  <si>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</si>
  <si>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</si>
  <si>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</si>
  <si>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</si>
  <si>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</si>
  <si>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</si>
  <si>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</si>
  <si>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</si>
  <si>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</si>
  <si>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</si>
  <si>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</si>
  <si>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</si>
  <si>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</si>
  <si>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</si>
  <si>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</si>
  <si>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</si>
  <si>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</si>
  <si>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</si>
  <si>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</si>
  <si>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</si>
  <si>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</si>
  <si>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</si>
  <si>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</si>
  <si>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</si>
  <si>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</si>
  <si>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</si>
  <si>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</si>
  <si>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</si>
  <si>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</si>
  <si>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</si>
  <si>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</si>
  <si>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</si>
  <si>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</si>
  <si>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</si>
  <si>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</si>
  <si>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</si>
  <si>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</si>
  <si>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</si>
  <si>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</si>
  <si>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</si>
  <si>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</si>
  <si>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</si>
  <si>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</si>
  <si>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</si>
  <si>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</si>
  <si>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</si>
  <si>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</si>
  <si>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</si>
  <si>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</si>
  <si>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</si>
  <si>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</si>
  <si>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</si>
  <si>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</si>
  <si>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</si>
  <si>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</si>
  <si>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</si>
  <si>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</si>
  <si>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</si>
  <si>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</si>
  <si>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</si>
  <si>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</si>
  <si>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</si>
  <si>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</si>
  <si>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</si>
  <si>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</si>
  <si>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</si>
  <si>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</si>
  <si>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</si>
  <si>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</si>
  <si>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</si>
  <si>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</si>
  <si>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</si>
  <si>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</si>
  <si>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</si>
  <si>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</si>
  <si>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</si>
  <si>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</si>
  <si>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</si>
  <si>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</si>
  <si>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</si>
  <si>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</si>
  <si>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</si>
  <si>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</si>
  <si>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</si>
  <si>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</si>
  <si>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</si>
  <si>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</si>
  <si>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</si>
  <si>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</si>
  <si>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</si>
  <si>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</si>
  <si>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</si>
  <si>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</si>
  <si>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</si>
  <si>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</si>
  <si>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</si>
  <si>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</si>
  <si>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</si>
  <si>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</si>
  <si>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</si>
  <si>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</si>
  <si>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</si>
  <si>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</si>
  <si>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</si>
  <si>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</si>
  <si>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</si>
  <si>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</si>
  <si>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</si>
  <si>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</si>
  <si>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</si>
  <si>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</si>
  <si>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</si>
  <si>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</si>
  <si>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</si>
  <si>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</si>
  <si>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</si>
  <si>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</si>
  <si>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</si>
  <si>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</si>
  <si>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</si>
  <si>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</si>
  <si>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</si>
  <si>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</si>
  <si>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</si>
  <si>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</si>
  <si>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</si>
  <si>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</si>
  <si>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</si>
  <si>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</si>
  <si>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</si>
  <si>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</si>
  <si>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</si>
  <si>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</si>
  <si>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</si>
  <si>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</si>
  <si>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</si>
  <si>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</si>
  <si>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</si>
  <si>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</si>
  <si>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</si>
  <si>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</si>
  <si>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</si>
  <si>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</si>
  <si>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</si>
  <si>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</si>
  <si>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</si>
  <si>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</si>
  <si>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</si>
  <si>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</si>
  <si>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</si>
  <si>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</si>
  <si>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</si>
  <si>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</si>
  <si>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</si>
  <si>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</si>
  <si>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</si>
  <si>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</si>
  <si>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</si>
  <si>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</si>
  <si>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</si>
  <si>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</si>
  <si>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</si>
  <si>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</si>
  <si>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</si>
  <si>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</si>
  <si>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</si>
  <si>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</si>
  <si>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</si>
  <si>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</si>
  <si>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</si>
  <si>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</si>
  <si>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</si>
  <si>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</si>
  <si>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</si>
  <si>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</si>
  <si>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</si>
  <si>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</si>
  <si>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</si>
  <si>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</si>
  <si>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</si>
  <si>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</si>
  <si>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</si>
  <si>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</si>
  <si>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</si>
  <si>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</si>
  <si>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</si>
  <si>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</si>
  <si>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</si>
  <si>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</si>
  <si>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</si>
  <si>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</si>
  <si>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</si>
  <si>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</si>
  <si>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</si>
  <si>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</si>
  <si>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</si>
  <si>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</si>
  <si>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</si>
  <si>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</si>
  <si>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</si>
  <si>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</si>
  <si>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</si>
  <si>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</si>
  <si>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</si>
  <si>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</si>
  <si>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</si>
  <si>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</si>
  <si>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</si>
  <si>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</si>
  <si>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</si>
  <si>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</si>
  <si>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</si>
  <si>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</si>
  <si>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</si>
  <si>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</si>
  <si>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</si>
  <si>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</si>
  <si>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</si>
  <si>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</si>
  <si>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</si>
  <si>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</si>
  <si>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</si>
  <si>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</si>
  <si>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</si>
  <si>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</si>
  <si>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</si>
  <si>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</si>
  <si>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</si>
  <si>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</si>
  <si>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</si>
  <si>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</si>
  <si>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</si>
  <si>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</si>
  <si>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</si>
  <si>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</si>
  <si>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</si>
  <si>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</si>
  <si>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</si>
  <si>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</si>
  <si>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</si>
  <si>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</si>
  <si>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</si>
  <si>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</si>
  <si>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</si>
  <si>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</si>
  <si>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</si>
  <si>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</si>
  <si>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</si>
  <si>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</si>
  <si>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</si>
  <si>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</si>
  <si>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</si>
  <si>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</si>
  <si>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</si>
  <si>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</si>
  <si>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</si>
  <si>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</si>
  <si>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</si>
  <si>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</si>
  <si>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</si>
  <si>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</si>
  <si>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</si>
  <si>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</si>
  <si>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</si>
  <si>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</si>
  <si>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</si>
  <si>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</si>
  <si>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</si>
  <si>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</si>
  <si>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</si>
  <si>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</si>
  <si>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</si>
  <si>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</si>
  <si>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</si>
  <si>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</si>
  <si>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</si>
  <si>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</si>
  <si>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</si>
  <si>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</si>
  <si>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</si>
  <si>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</si>
  <si>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</si>
  <si>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</si>
  <si>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</si>
  <si>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</si>
  <si>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</si>
  <si>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</si>
  <si>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</si>
  <si>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</si>
  <si>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</si>
  <si>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</si>
  <si>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</si>
  <si>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</si>
  <si>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</si>
  <si>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</si>
  <si>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</si>
  <si>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</si>
  <si>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</si>
  <si>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</si>
  <si>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</si>
  <si>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</si>
  <si>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</si>
  <si>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</si>
  <si>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</si>
  <si>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</si>
  <si>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</si>
  <si>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</si>
  <si>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</si>
  <si>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</si>
  <si>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</si>
  <si>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</si>
  <si>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</si>
  <si>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</si>
  <si>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</si>
  <si>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</si>
  <si>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</si>
  <si>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</si>
  <si>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</si>
  <si>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</si>
  <si>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</si>
  <si>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</si>
  <si>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</si>
  <si>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</si>
  <si>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</si>
  <si>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</si>
  <si>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</si>
  <si>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</si>
  <si>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</si>
  <si>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</si>
  <si>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</si>
  <si>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</si>
  <si>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</si>
  <si>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</si>
  <si>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</si>
  <si>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</si>
  <si>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</si>
  <si>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</si>
  <si>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</si>
  <si>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</si>
  <si>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</si>
  <si>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</si>
  <si>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</si>
  <si>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</si>
  <si>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</si>
  <si>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</si>
  <si>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</si>
  <si>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</si>
  <si>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</si>
  <si>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</si>
  <si>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</si>
  <si>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</si>
  <si>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</si>
  <si>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</si>
  <si>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</si>
  <si>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</si>
  <si>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</si>
  <si>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</si>
  <si>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</si>
  <si>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</si>
  <si>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</si>
  <si>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</si>
  <si>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</si>
  <si>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</si>
  <si>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</si>
  <si>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</si>
  <si>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</si>
  <si>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</si>
  <si>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</si>
  <si>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</si>
  <si>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</si>
  <si>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</si>
  <si>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</si>
  <si>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</si>
  <si>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</si>
  <si>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</si>
  <si>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</si>
  <si>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</si>
  <si>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</si>
  <si>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</si>
  <si>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</si>
  <si>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</si>
  <si>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</si>
  <si>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</si>
  <si>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</si>
  <si>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</si>
  <si>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</si>
  <si>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</si>
  <si>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</si>
  <si>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</si>
  <si>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</si>
  <si>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</si>
  <si>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</si>
  <si>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</si>
  <si>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</si>
  <si>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</si>
  <si>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</si>
  <si>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</si>
  <si>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</si>
  <si>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</si>
  <si>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</si>
  <si>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</si>
  <si>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</si>
  <si>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</si>
  <si>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</si>
  <si>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</si>
  <si>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</si>
  <si>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</si>
  <si>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</si>
  <si>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</si>
  <si>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</si>
  <si>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</si>
  <si>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</si>
  <si>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</si>
  <si>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</si>
  <si>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</si>
  <si>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</si>
  <si>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</si>
  <si>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</si>
  <si>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</si>
  <si>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</si>
  <si>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</si>
  <si>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</si>
  <si>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</si>
  <si>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</si>
  <si>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</si>
  <si>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</si>
  <si>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</si>
  <si>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</si>
  <si>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</si>
  <si>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</si>
  <si>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</si>
  <si>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</si>
  <si>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</si>
  <si>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</si>
  <si>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</si>
  <si>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</si>
  <si>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</si>
  <si>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</si>
  <si>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</si>
  <si>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</si>
  <si>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</si>
  <si>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</si>
  <si>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</si>
  <si>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</si>
  <si>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</si>
  <si>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</si>
  <si>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</si>
  <si>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</si>
  <si>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</si>
  <si>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</si>
  <si>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</si>
  <si>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</si>
  <si>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</si>
  <si>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</si>
  <si>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</si>
  <si>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</si>
  <si>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</si>
  <si>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</si>
  <si>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</si>
  <si>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</si>
  <si>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</si>
  <si>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</si>
  <si>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</si>
  <si>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</si>
  <si>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</si>
  <si>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</si>
  <si>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</si>
  <si>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</si>
  <si>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</si>
  <si>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</si>
  <si>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</si>
  <si>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</si>
  <si>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</si>
  <si>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</si>
  <si>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</si>
  <si>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</si>
  <si>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</si>
  <si>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</si>
  <si>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</si>
  <si>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</si>
  <si>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</si>
  <si>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</si>
  <si>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</si>
  <si>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</si>
  <si>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</si>
  <si>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</si>
  <si>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</si>
  <si>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</si>
  <si>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</si>
  <si>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</si>
  <si>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</si>
  <si>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</si>
  <si>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</si>
  <si>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</si>
  <si>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</si>
  <si>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</si>
  <si>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</si>
  <si>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</si>
  <si>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</si>
  <si>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</si>
  <si>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</si>
  <si>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</si>
  <si>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</si>
  <si>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</si>
  <si>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</si>
  <si>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</si>
  <si>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</si>
  <si>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</si>
  <si>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</si>
  <si>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</si>
  <si>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</si>
  <si>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</si>
  <si>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</si>
  <si>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</si>
  <si>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</si>
  <si>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</si>
  <si>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</si>
  <si>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</si>
  <si>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</si>
  <si>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</si>
  <si>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</si>
  <si>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</si>
  <si>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</si>
  <si>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</si>
  <si>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</si>
  <si>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</si>
  <si>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</si>
  <si>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</si>
  <si>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</si>
  <si>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</si>
  <si>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</si>
  <si>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</si>
  <si>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</si>
  <si>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</si>
  <si>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</si>
  <si>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</si>
  <si>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</si>
  <si>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</si>
  <si>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</si>
  <si>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</si>
  <si>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</si>
  <si>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</si>
  <si>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</si>
  <si>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</si>
  <si>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</si>
  <si>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</si>
  <si>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</si>
  <si>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</si>
  <si>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</si>
  <si>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</si>
  <si>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</si>
  <si>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</si>
  <si>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</si>
  <si>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</si>
  <si>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</si>
  <si>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</si>
  <si>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</si>
  <si>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</si>
  <si>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</si>
  <si>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</si>
  <si>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</si>
  <si>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</si>
  <si>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</si>
  <si>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</si>
  <si>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</si>
  <si>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</si>
  <si>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</si>
  <si>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</si>
  <si>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</si>
  <si>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</si>
  <si>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</si>
  <si>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</si>
  <si>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</si>
  <si>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</si>
  <si>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</si>
  <si>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</si>
  <si>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</si>
  <si>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</si>
  <si>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</si>
  <si>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</si>
  <si>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</si>
  <si>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</si>
  <si>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</si>
  <si>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</si>
  <si>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</si>
  <si>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</si>
  <si>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</si>
  <si>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</si>
  <si>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</si>
  <si>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</si>
  <si>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</si>
  <si>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</si>
  <si>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</si>
  <si>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</si>
  <si>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</si>
  <si>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</si>
  <si>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</si>
  <si>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</si>
  <si>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</si>
  <si>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</si>
  <si>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</si>
  <si>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</si>
  <si>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</si>
  <si>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</si>
  <si>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</si>
  <si>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</si>
  <si>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</si>
  <si>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</si>
  <si>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</si>
  <si>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</si>
  <si>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</si>
  <si>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</si>
  <si>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</si>
  <si>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</si>
  <si>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</si>
  <si>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</si>
  <si>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</si>
  <si>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</si>
  <si>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</si>
  <si>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</si>
  <si>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</si>
  <si>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</si>
  <si>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</si>
  <si>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</si>
  <si>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</si>
  <si>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</si>
  <si>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</si>
  <si>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</si>
  <si>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</si>
  <si>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</si>
  <si>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</si>
  <si>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</si>
  <si>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</si>
  <si>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</si>
  <si>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</si>
  <si>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</si>
  <si>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</si>
  <si>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</si>
  <si>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</si>
  <si>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</si>
  <si>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</si>
  <si>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</si>
  <si>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</si>
  <si>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</si>
  <si>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</si>
  <si>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</si>
  <si>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</si>
  <si>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</si>
  <si>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</si>
  <si>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</si>
  <si>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</si>
  <si>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</si>
  <si>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</si>
  <si>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</si>
  <si>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</si>
  <si>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</si>
  <si>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</si>
  <si>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</si>
  <si>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</si>
  <si>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</si>
  <si>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</si>
  <si>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</si>
  <si>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</si>
  <si>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</si>
  <si>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</si>
  <si>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</si>
  <si>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</si>
  <si>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</si>
  <si>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</si>
  <si>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</si>
  <si>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</si>
  <si>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</si>
  <si>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</si>
  <si>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</si>
  <si>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</si>
  <si>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</si>
  <si>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</si>
  <si>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</si>
  <si>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</si>
  <si>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</si>
  <si>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</si>
  <si>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</si>
  <si>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</si>
  <si>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</si>
  <si>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</si>
  <si>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</si>
  <si>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</si>
  <si>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</si>
  <si>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</si>
  <si>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</si>
  <si>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</si>
  <si>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</si>
  <si>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</si>
  <si>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</si>
  <si>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</si>
  <si>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</si>
  <si>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</si>
  <si>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</si>
  <si>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</si>
  <si>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</si>
  <si>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</si>
  <si>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</si>
  <si>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</si>
  <si>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</si>
  <si>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</si>
  <si>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</si>
  <si>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</si>
  <si>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</si>
  <si>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</si>
  <si>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</si>
  <si>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</si>
  <si>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</si>
  <si>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</si>
  <si>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</si>
  <si>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</si>
  <si>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</si>
  <si>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</si>
  <si>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</si>
  <si>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</si>
  <si>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</si>
  <si>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</si>
  <si>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</si>
  <si>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</si>
  <si>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</si>
  <si>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</si>
  <si>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</si>
  <si>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</si>
  <si>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</si>
  <si>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</si>
  <si>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</si>
  <si>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</si>
  <si>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</si>
  <si>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</si>
  <si>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</si>
  <si>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</si>
  <si>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</si>
  <si>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</si>
  <si>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</si>
  <si>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</si>
  <si>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</si>
  <si>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</si>
  <si>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</si>
  <si>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</si>
  <si>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</si>
  <si>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</si>
  <si>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</si>
  <si>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</si>
  <si>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</si>
  <si>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</si>
  <si>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</si>
  <si>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</si>
  <si>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</si>
  <si>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</si>
  <si>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</si>
  <si>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</si>
  <si>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</si>
  <si>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</si>
  <si>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</si>
  <si>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</si>
  <si>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</si>
  <si>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</si>
  <si>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</si>
  <si>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</si>
  <si>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</si>
  <si>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</si>
  <si>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</si>
  <si>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</si>
  <si>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</si>
  <si>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</si>
  <si>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</si>
  <si>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</si>
  <si>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</si>
  <si>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</si>
  <si>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</si>
  <si>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</si>
  <si>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</si>
  <si>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</si>
  <si>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</si>
  <si>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</si>
  <si>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</si>
  <si>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</si>
  <si>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</si>
  <si>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</si>
  <si>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</si>
  <si>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</si>
  <si>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</si>
  <si>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</si>
  <si>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</si>
  <si>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</si>
  <si>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</si>
  <si>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</si>
  <si>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</si>
  <si>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</si>
  <si>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</si>
  <si>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</si>
  <si>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</si>
  <si>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</si>
  <si>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</si>
  <si>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</si>
  <si>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</si>
  <si>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</si>
  <si>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</si>
  <si>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</si>
  <si>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</si>
  <si>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</si>
  <si>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</si>
  <si>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</si>
  <si>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</si>
  <si>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</si>
  <si>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</si>
  <si>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</si>
  <si>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</si>
  <si>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</si>
  <si>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</si>
  <si>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</si>
  <si>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</si>
  <si>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</si>
  <si>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</si>
  <si>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</si>
  <si>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</si>
  <si>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</si>
  <si>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</si>
  <si>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</si>
  <si>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</si>
  <si>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</si>
  <si>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</si>
  <si>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</si>
  <si>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</si>
  <si>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</si>
  <si>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</si>
  <si>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</si>
  <si>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</si>
  <si>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</si>
  <si>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</si>
  <si>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</si>
  <si>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</si>
  <si>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</si>
  <si>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</si>
  <si>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</si>
  <si>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</si>
  <si>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</si>
  <si>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</si>
  <si>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</si>
  <si>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</si>
  <si>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</si>
  <si>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</si>
  <si>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</si>
  <si>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</si>
  <si>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</si>
  <si>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</si>
  <si>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</si>
  <si>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</si>
  <si>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</si>
  <si>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</si>
  <si>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</si>
  <si>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</si>
  <si>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</si>
  <si>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</si>
  <si>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</si>
  <si>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</si>
  <si>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</si>
  <si>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</si>
  <si>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</si>
  <si>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</si>
  <si>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</si>
  <si>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</si>
  <si>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</si>
  <si>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</si>
  <si>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</si>
  <si>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</si>
  <si>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</si>
  <si>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</si>
  <si>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</si>
  <si>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</si>
  <si>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</si>
  <si>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</si>
  <si>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</si>
  <si>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</si>
  <si>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</si>
  <si>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</si>
  <si>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</si>
  <si>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</si>
  <si>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</si>
  <si>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</si>
  <si>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</si>
  <si>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</si>
  <si>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</si>
  <si>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</si>
  <si>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</si>
  <si>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</si>
  <si>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</si>
  <si>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</si>
  <si>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</si>
  <si>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</si>
  <si>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</si>
  <si>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</si>
  <si>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</si>
  <si>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</si>
  <si>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</si>
  <si>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</si>
  <si>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</si>
  <si>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</si>
  <si>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</si>
  <si>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</si>
  <si>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</si>
  <si>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</si>
  <si>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</si>
  <si>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</si>
  <si>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</si>
  <si>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</si>
  <si>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</si>
  <si>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</si>
  <si>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</si>
  <si>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</si>
  <si>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</si>
  <si>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</si>
  <si>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</si>
  <si>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</si>
  <si>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</si>
  <si>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</si>
  <si>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</si>
  <si>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</si>
  <si>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</si>
  <si>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</si>
  <si>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</si>
  <si>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</si>
  <si>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</si>
  <si>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</si>
  <si>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</si>
  <si>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</si>
  <si>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</si>
  <si>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</si>
  <si>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</si>
  <si>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</si>
  <si>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</si>
  <si>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</si>
  <si>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</si>
  <si>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</si>
  <si>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</si>
  <si>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</si>
  <si>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</si>
  <si>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</si>
  <si>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</si>
  <si>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</si>
  <si>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</si>
  <si>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</si>
  <si>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</si>
  <si>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</si>
  <si>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</si>
  <si>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</si>
  <si>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</si>
  <si>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</si>
  <si>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</si>
  <si>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</si>
  <si>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</si>
  <si>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</si>
  <si>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</si>
  <si>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</si>
  <si>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</si>
  <si>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</si>
  <si>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</si>
  <si>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</si>
  <si>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</si>
  <si>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</si>
  <si>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</si>
  <si>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</si>
  <si>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</si>
  <si>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</si>
  <si>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</si>
  <si>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</si>
  <si>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</si>
  <si>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</si>
  <si>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</si>
  <si>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</si>
  <si>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</si>
  <si>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</si>
  <si>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</si>
  <si>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</si>
  <si>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</si>
  <si>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</si>
  <si>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</si>
  <si>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</si>
  <si>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</si>
  <si>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</si>
  <si>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</si>
  <si>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</si>
  <si>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</si>
  <si>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</si>
  <si>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</si>
  <si>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</si>
  <si>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</si>
  <si>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</si>
  <si>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</si>
  <si>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</si>
  <si>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</si>
  <si>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</si>
  <si>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</si>
  <si>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</si>
  <si>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</si>
  <si>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</si>
  <si>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</si>
  <si>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</si>
  <si>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</si>
  <si>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</si>
  <si>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</si>
  <si>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</si>
  <si>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</si>
  <si>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</si>
  <si>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</si>
  <si>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</si>
  <si>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</si>
  <si>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</si>
  <si>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</si>
  <si>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</si>
  <si>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</si>
  <si>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</si>
  <si>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</si>
  <si>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</si>
  <si>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</si>
  <si>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</si>
  <si>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</si>
  <si>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</si>
  <si>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</si>
  <si>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</si>
  <si>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</si>
  <si>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</si>
  <si>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</si>
  <si>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</si>
  <si>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</si>
  <si>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</si>
  <si>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</si>
  <si>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</si>
  <si>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</si>
  <si>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</si>
  <si>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</si>
  <si>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</si>
  <si>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</si>
  <si>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</si>
  <si>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</si>
  <si>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</si>
  <si>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</si>
  <si>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</si>
  <si>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</si>
  <si>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</si>
  <si>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</si>
  <si>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</si>
  <si>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</si>
  <si>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</si>
  <si>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</si>
  <si>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</si>
  <si>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</si>
  <si>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</si>
  <si>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</si>
  <si>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</si>
  <si>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</si>
  <si>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</si>
  <si>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</si>
  <si>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</si>
  <si>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</si>
  <si>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</si>
  <si>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</si>
  <si>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</si>
  <si>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</si>
  <si>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</si>
  <si>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</si>
  <si>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</si>
  <si>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</si>
  <si>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</si>
  <si>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</si>
  <si>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</si>
  <si>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</si>
  <si>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</si>
  <si>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</si>
  <si>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</si>
  <si>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</si>
  <si>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</si>
  <si>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</si>
  <si>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</si>
  <si>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</si>
  <si>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</si>
  <si>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</si>
  <si>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</si>
  <si>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</si>
  <si>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</si>
  <si>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</si>
  <si>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</si>
  <si>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</si>
  <si>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</si>
  <si>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</si>
  <si>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</si>
  <si>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</si>
  <si>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</si>
  <si>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</si>
  <si>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</si>
  <si>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</si>
  <si>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</si>
  <si>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</si>
  <si>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</si>
  <si>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</si>
  <si>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</si>
  <si>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</si>
  <si>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</si>
  <si>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</si>
  <si>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</si>
  <si>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</si>
  <si>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</si>
  <si>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</si>
  <si>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</si>
  <si>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</si>
  <si>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</si>
  <si>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</si>
  <si>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</si>
  <si>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</si>
  <si>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</si>
  <si>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</si>
  <si>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</si>
  <si>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</si>
  <si>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</si>
  <si>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</si>
  <si>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</si>
  <si>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</si>
  <si>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</si>
  <si>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</si>
  <si>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</si>
  <si>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</si>
  <si>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</si>
  <si>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</si>
  <si>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</si>
  <si>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</si>
  <si>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</si>
  <si>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</si>
  <si>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</si>
  <si>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</si>
  <si>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</si>
  <si>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</si>
  <si>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</si>
  <si>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</si>
  <si>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</si>
  <si>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</si>
  <si>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</si>
  <si>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</si>
  <si>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</si>
  <si>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</si>
  <si>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</si>
  <si>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</si>
  <si>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</si>
  <si>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</si>
  <si>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</si>
  <si>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</si>
  <si>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</si>
  <si>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</si>
  <si>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</si>
  <si>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</si>
  <si>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</si>
  <si>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</si>
  <si>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</si>
  <si>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</si>
  <si>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</si>
  <si>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</si>
  <si>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</si>
  <si>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</si>
  <si>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</si>
  <si>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</si>
  <si>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</si>
  <si>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</si>
  <si>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</si>
  <si>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</si>
  <si>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</si>
  <si>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</si>
  <si>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</si>
  <si>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</si>
  <si>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</si>
  <si>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</si>
  <si>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</si>
  <si>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</si>
  <si>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</si>
  <si>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</si>
  <si>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</si>
  <si>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</si>
  <si>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</si>
  <si>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</si>
  <si>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</si>
  <si>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</si>
  <si>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</si>
  <si>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</si>
  <si>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</si>
  <si>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</si>
  <si>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</si>
  <si>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</si>
  <si>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</si>
  <si>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</si>
  <si>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</si>
  <si>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</si>
  <si>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</si>
  <si>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</si>
  <si>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</si>
  <si>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</si>
  <si>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</si>
  <si>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</si>
  <si>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</si>
  <si>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</si>
  <si>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</si>
  <si>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</si>
  <si>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</si>
  <si>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</si>
  <si>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</si>
  <si>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</si>
  <si>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</si>
  <si>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</si>
  <si>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</si>
  <si>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</si>
  <si>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</si>
  <si>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</si>
  <si>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</si>
  <si>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</si>
  <si>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</si>
  <si>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</si>
  <si>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</si>
  <si>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</si>
  <si>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</si>
  <si>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</si>
  <si>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</si>
  <si>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</si>
  <si>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</si>
  <si>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</si>
  <si>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</si>
  <si>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</si>
  <si>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</si>
  <si>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</si>
  <si>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</si>
  <si>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</si>
  <si>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</si>
  <si>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</si>
  <si>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</si>
  <si>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</si>
  <si>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</si>
  <si>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</si>
  <si>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</si>
  <si>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</si>
  <si>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</si>
  <si>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</si>
  <si>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</si>
  <si>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</si>
  <si>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</si>
  <si>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</si>
  <si>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</si>
  <si>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</si>
  <si>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</si>
  <si>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</si>
  <si>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</si>
  <si>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</si>
  <si>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</si>
  <si>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</si>
  <si>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</si>
  <si>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</si>
  <si>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</si>
  <si>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</si>
  <si>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</si>
  <si>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</si>
  <si>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</si>
  <si>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</si>
  <si>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</si>
  <si>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</si>
  <si>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</si>
  <si>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</si>
  <si>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</si>
  <si>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</si>
  <si>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</si>
  <si>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</si>
  <si>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</si>
  <si>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</si>
  <si>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</si>
  <si>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</si>
  <si>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</si>
  <si>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</si>
  <si>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</si>
  <si>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</si>
  <si>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</si>
  <si>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</si>
  <si>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</si>
  <si>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</si>
  <si>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</si>
  <si>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</si>
  <si>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</si>
  <si>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</si>
  <si>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</si>
  <si>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</si>
  <si>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</si>
  <si>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</si>
  <si>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</si>
  <si>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</si>
  <si>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</si>
  <si>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</si>
  <si>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</si>
  <si>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</si>
  <si>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</si>
  <si>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</si>
  <si>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</si>
  <si>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</si>
  <si>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</si>
  <si>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</si>
  <si>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</si>
  <si>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</si>
  <si>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</si>
  <si>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</si>
  <si>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</si>
  <si>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</si>
  <si>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</si>
  <si>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</si>
  <si>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</si>
  <si>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</si>
  <si>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</si>
  <si>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</si>
  <si>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</si>
  <si>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</si>
  <si>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</si>
  <si>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</si>
  <si>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</si>
  <si>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</si>
  <si>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</si>
  <si>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</si>
  <si>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</si>
  <si>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</si>
  <si>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</si>
  <si>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</si>
  <si>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</si>
  <si>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</si>
  <si>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</si>
  <si>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</si>
  <si>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</si>
  <si>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</si>
  <si>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</si>
  <si>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</si>
  <si>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</si>
  <si>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</si>
  <si>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</si>
  <si>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</si>
  <si>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</si>
  <si>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</si>
  <si>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</si>
  <si>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</si>
  <si>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</si>
  <si>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</si>
  <si>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</si>
  <si>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</si>
  <si>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</si>
  <si>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</si>
  <si>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</si>
  <si>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</si>
  <si>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</si>
  <si>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</si>
  <si>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</si>
  <si>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</si>
  <si>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</si>
  <si>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</si>
  <si>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</si>
  <si>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</si>
  <si>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</si>
  <si>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</si>
  <si>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</si>
  <si>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</si>
  <si>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</si>
  <si>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</si>
  <si>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</si>
  <si>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</si>
  <si>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</si>
  <si>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</si>
  <si>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</si>
  <si>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</si>
  <si>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</si>
  <si>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</si>
  <si>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</si>
  <si>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</si>
  <si>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</si>
  <si>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</si>
  <si>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</si>
  <si>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</si>
  <si>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</si>
  <si>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</si>
  <si>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</si>
  <si>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</si>
  <si>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</si>
  <si>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</si>
  <si>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</si>
  <si>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</si>
  <si>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</si>
  <si>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</si>
  <si>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</si>
  <si>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</si>
  <si>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</si>
  <si>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</si>
  <si>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</si>
  <si>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</si>
  <si>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</si>
  <si>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</si>
  <si>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</si>
  <si>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</si>
  <si>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</si>
  <si>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</si>
  <si>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</si>
  <si>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</si>
  <si>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</si>
  <si>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</si>
  <si>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</si>
  <si>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</si>
  <si>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</si>
  <si>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</si>
  <si>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</si>
  <si>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</si>
  <si>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</si>
  <si>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</si>
  <si>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</si>
  <si>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</si>
  <si>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</si>
  <si>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</si>
  <si>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</si>
  <si>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</si>
  <si>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</si>
  <si>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</si>
  <si>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</si>
  <si>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</si>
  <si>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</si>
  <si>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</si>
  <si>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</si>
  <si>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</si>
  <si>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</si>
  <si>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</si>
  <si>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</si>
  <si>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</si>
  <si>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</si>
  <si>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</si>
  <si>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</si>
  <si>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</si>
  <si>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</si>
  <si>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</si>
  <si>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</si>
  <si>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</si>
  <si>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</si>
  <si>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</si>
  <si>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</si>
  <si>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</si>
  <si>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</si>
  <si>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</si>
  <si>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</si>
  <si>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</si>
  <si>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</si>
  <si>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</si>
  <si>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</si>
  <si>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</si>
  <si>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</si>
  <si>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</si>
  <si>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</si>
  <si>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</si>
  <si>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</si>
  <si>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</si>
  <si>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</si>
  <si>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</si>
  <si>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</si>
  <si>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</si>
  <si>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</si>
  <si>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</si>
  <si>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</si>
  <si>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</si>
  <si>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</si>
  <si>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</si>
  <si>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</si>
  <si>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</si>
  <si>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</si>
  <si>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</si>
  <si>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</si>
  <si>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</si>
  <si>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</si>
  <si>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</si>
  <si>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</si>
  <si>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</si>
  <si>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</si>
  <si>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</si>
  <si>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</si>
  <si>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</si>
  <si>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</si>
  <si>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</si>
  <si>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</si>
  <si>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</si>
  <si>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</si>
  <si>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</si>
  <si>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</si>
  <si>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</si>
  <si>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</si>
  <si>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</si>
  <si>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</si>
  <si>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</si>
  <si>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</si>
  <si>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</si>
  <si>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</si>
  <si>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</si>
  <si>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</si>
  <si>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</si>
  <si>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</si>
  <si>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</si>
  <si>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</si>
  <si>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</si>
  <si>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</si>
  <si>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</si>
  <si>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</si>
  <si>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</si>
  <si>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</si>
  <si>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</si>
  <si>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</si>
  <si>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</si>
  <si>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</si>
  <si>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</si>
  <si>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</si>
  <si>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</si>
  <si>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</si>
  <si>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</si>
  <si>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</si>
  <si>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</si>
  <si>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</si>
  <si>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</si>
  <si>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</si>
  <si>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</si>
  <si>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</si>
  <si>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</si>
  <si>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</si>
  <si>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</si>
  <si>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</si>
  <si>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</si>
  <si>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</si>
  <si>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</si>
  <si>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</si>
  <si>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</si>
  <si>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</si>
  <si>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</si>
  <si>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</si>
  <si>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</si>
  <si>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</si>
  <si>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</si>
  <si>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</si>
  <si>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</si>
  <si>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</si>
  <si>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</si>
  <si>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</si>
  <si>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</si>
  <si>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</si>
  <si>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</si>
  <si>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</si>
  <si>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</si>
  <si>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</si>
  <si>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</si>
  <si>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</si>
  <si>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</si>
  <si>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</si>
  <si>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</si>
  <si>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</si>
  <si>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</si>
  <si>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</si>
  <si>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</si>
  <si>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</si>
  <si>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</si>
  <si>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</si>
  <si>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</si>
  <si>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</si>
  <si>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</si>
  <si>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</si>
  <si>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</si>
  <si>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</si>
  <si>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</si>
  <si>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</si>
  <si>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</si>
  <si>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</si>
  <si>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</si>
  <si>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</si>
  <si>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</si>
  <si>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</si>
  <si>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</si>
  <si>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</si>
  <si>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</si>
  <si>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</si>
  <si>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</si>
  <si>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</si>
  <si>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</si>
  <si>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</si>
  <si>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</si>
  <si>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</si>
  <si>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</si>
  <si>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</si>
  <si>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</si>
  <si>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</si>
  <si>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</si>
  <si>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</si>
  <si>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</si>
  <si>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</si>
  <si>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</si>
  <si>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</si>
  <si>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</si>
  <si>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</si>
  <si>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</si>
  <si>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</si>
  <si>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</si>
  <si>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</si>
  <si>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</si>
  <si>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</si>
  <si>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</si>
  <si>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</si>
  <si>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</si>
  <si>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</si>
  <si>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</si>
  <si>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</si>
  <si>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</si>
  <si>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</si>
  <si>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</si>
  <si>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</si>
  <si>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</si>
  <si>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</si>
  <si>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</si>
  <si>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</si>
  <si>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</si>
  <si>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</si>
  <si>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</si>
  <si>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</si>
  <si>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</si>
  <si>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</si>
  <si>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</si>
  <si>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</si>
  <si>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</si>
  <si>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</si>
  <si>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</si>
  <si>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</si>
  <si>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</si>
  <si>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</si>
  <si>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</si>
  <si>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</si>
  <si>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</si>
  <si>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</si>
  <si>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</si>
  <si>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</si>
  <si>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</si>
  <si>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</si>
  <si>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</si>
  <si>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</si>
  <si>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</si>
  <si>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</si>
  <si>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</si>
  <si>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</si>
  <si>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</si>
  <si>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</si>
  <si>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</si>
  <si>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</si>
  <si>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</si>
  <si>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</si>
  <si>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</si>
  <si>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</si>
  <si>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</si>
  <si>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</si>
  <si>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</si>
  <si>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</si>
  <si>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</si>
  <si>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</si>
  <si>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</si>
  <si>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</si>
  <si>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</si>
  <si>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</si>
  <si>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</si>
  <si>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</si>
  <si>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</si>
  <si>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</si>
  <si>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</si>
  <si>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</si>
  <si>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</si>
  <si>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</si>
  <si>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</si>
  <si>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</si>
  <si>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</si>
  <si>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</si>
  <si>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</si>
  <si>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</si>
  <si>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</si>
  <si>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</si>
  <si>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</si>
  <si>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</si>
  <si>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</si>
  <si>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</si>
  <si>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</si>
  <si>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</si>
  <si>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</si>
  <si>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</si>
  <si>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</si>
  <si>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</si>
  <si>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</si>
  <si>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</si>
  <si>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</si>
  <si>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</si>
  <si>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</si>
  <si>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</si>
  <si>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</si>
  <si>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</si>
  <si>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</si>
  <si>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</si>
  <si>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</si>
  <si>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</si>
  <si>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</si>
  <si>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</si>
  <si>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</si>
  <si>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</si>
  <si>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</si>
  <si>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</si>
  <si>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</si>
  <si>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</si>
  <si>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</si>
  <si>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</si>
  <si>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</si>
  <si>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</si>
  <si>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</si>
  <si>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</si>
  <si>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</si>
  <si>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</si>
  <si>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</si>
  <si>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</si>
  <si>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</si>
  <si>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</si>
  <si>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</si>
  <si>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</si>
  <si>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</si>
  <si>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</si>
  <si>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</si>
  <si>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</si>
  <si>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</si>
  <si>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</si>
  <si>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</si>
  <si>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</si>
  <si>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</si>
  <si>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</si>
  <si>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</si>
  <si>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</si>
  <si>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</si>
  <si>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</si>
  <si>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</si>
  <si>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</si>
  <si>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</si>
  <si>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</si>
  <si>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</si>
  <si>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</si>
  <si>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</si>
  <si>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</si>
  <si>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</si>
  <si>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</si>
  <si>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</si>
  <si>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</si>
  <si>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</si>
  <si>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</si>
  <si>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</si>
  <si>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</si>
  <si>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</si>
  <si>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</si>
  <si>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</si>
  <si>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</si>
  <si>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</si>
  <si>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</si>
  <si>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</si>
  <si>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</si>
  <si>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</si>
  <si>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</si>
  <si>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</si>
  <si>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</si>
  <si>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</si>
  <si>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</si>
  <si>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</si>
  <si>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</si>
  <si>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</si>
  <si>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</si>
  <si>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</si>
  <si>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</si>
  <si>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</si>
  <si>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</si>
  <si>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</si>
  <si>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</si>
  <si>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</si>
  <si>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</si>
  <si>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</si>
  <si>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</si>
  <si>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</si>
  <si>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</si>
  <si>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</si>
  <si>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</si>
  <si>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</si>
  <si>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</si>
  <si>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</si>
  <si>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</si>
  <si>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</si>
  <si>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</si>
  <si>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</si>
  <si>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</si>
  <si>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</si>
  <si>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</si>
  <si>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</si>
  <si>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</si>
  <si>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</si>
  <si>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</si>
  <si>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</si>
  <si>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</si>
  <si>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</si>
  <si>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</si>
  <si>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</si>
  <si>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</si>
  <si>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</si>
  <si>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</si>
  <si>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</si>
  <si>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</si>
  <si>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</si>
  <si>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</si>
  <si>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</si>
  <si>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</si>
  <si>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</si>
  <si>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</si>
  <si>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</si>
  <si>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</si>
  <si>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</si>
  <si>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</si>
  <si>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</si>
  <si>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</si>
  <si>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</si>
  <si>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</si>
  <si>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</si>
  <si>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</si>
  <si>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</si>
  <si>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</si>
  <si>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</si>
  <si>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</si>
  <si>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</si>
  <si>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</si>
  <si>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</si>
  <si>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</si>
  <si>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</si>
  <si>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</si>
  <si>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</si>
  <si>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</si>
  <si>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</si>
  <si>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</si>
  <si>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</si>
  <si>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</si>
  <si>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</si>
  <si>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</si>
  <si>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</si>
  <si>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</si>
  <si>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</si>
  <si>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</si>
  <si>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</si>
  <si>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</si>
  <si>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</si>
  <si>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</si>
  <si>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</si>
  <si>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</si>
  <si>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</si>
  <si>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</si>
  <si>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</si>
  <si>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</si>
  <si>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</si>
  <si>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</si>
  <si>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</si>
  <si>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</si>
  <si>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</si>
  <si>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</si>
  <si>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</si>
  <si>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</si>
  <si>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</si>
  <si>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</si>
  <si>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</si>
  <si>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</si>
  <si>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</si>
  <si>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</si>
  <si>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</si>
  <si>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</si>
  <si>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</si>
  <si>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</si>
  <si>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</si>
  <si>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</si>
  <si>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</si>
  <si>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</si>
  <si>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</si>
  <si>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</si>
  <si>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</si>
  <si>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</si>
  <si>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</si>
  <si>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</si>
  <si>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</si>
  <si>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</si>
  <si>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</si>
  <si>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</si>
  <si>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</si>
  <si>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</si>
  <si>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</si>
  <si>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</si>
  <si>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</si>
  <si>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</si>
  <si>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</si>
  <si>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</si>
  <si>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</si>
  <si>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</si>
  <si>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</si>
  <si>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</si>
  <si>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</si>
  <si>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</si>
  <si>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</si>
  <si>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</si>
  <si>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</si>
  <si>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</si>
  <si>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</si>
  <si>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</si>
  <si>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</si>
  <si>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</si>
  <si>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</si>
  <si>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</si>
  <si>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</si>
  <si>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</si>
  <si>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</si>
  <si>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</si>
  <si>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</si>
  <si>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</si>
  <si>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</si>
  <si>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</si>
  <si>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</si>
  <si>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</si>
  <si>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</si>
  <si>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</si>
  <si>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</si>
  <si>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</si>
  <si>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</si>
  <si>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</si>
  <si>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</si>
  <si>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</si>
  <si>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</si>
  <si>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</si>
  <si>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</si>
  <si>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</si>
  <si>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</si>
  <si>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</si>
  <si>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</si>
  <si>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</si>
  <si>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</si>
  <si>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</si>
  <si>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</si>
  <si>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</si>
  <si>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</si>
  <si>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</si>
  <si>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</si>
  <si>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</si>
  <si>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</si>
  <si>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</si>
  <si>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</si>
  <si>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</si>
  <si>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</si>
  <si>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</si>
  <si>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</si>
  <si>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</si>
  <si>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</si>
  <si>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</si>
  <si>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</si>
  <si>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</si>
  <si>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</si>
  <si>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</si>
  <si>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</si>
  <si>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</si>
  <si>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</si>
  <si>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</si>
  <si>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</si>
  <si>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</si>
  <si>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</si>
  <si>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</si>
  <si>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</si>
  <si>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</si>
  <si>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</si>
  <si>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</si>
  <si>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</si>
  <si>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</si>
  <si>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</si>
  <si>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</si>
  <si>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</si>
  <si>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</si>
  <si>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</si>
  <si>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</si>
  <si>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</si>
  <si>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</si>
  <si>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</si>
  <si>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</si>
  <si>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</si>
  <si>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</si>
  <si>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</si>
  <si>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</si>
  <si>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</si>
  <si>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</si>
  <si>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</si>
  <si>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</si>
  <si>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</si>
  <si>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</si>
  <si>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</si>
  <si>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</si>
  <si>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</si>
  <si>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</si>
  <si>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</si>
  <si>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</si>
  <si>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</si>
  <si>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</si>
  <si>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</si>
  <si>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</si>
  <si>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</si>
  <si>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</si>
  <si>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</si>
  <si>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</si>
  <si>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</si>
  <si>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</si>
  <si>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</si>
  <si>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</si>
  <si>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</si>
  <si>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</si>
  <si>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</si>
  <si>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</si>
  <si>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</si>
  <si>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</si>
  <si>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</si>
  <si>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</si>
  <si>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</si>
  <si>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</si>
  <si>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</si>
  <si>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</si>
  <si>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</si>
  <si>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</si>
  <si>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</si>
  <si>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</si>
  <si>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</si>
  <si>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</si>
  <si>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</si>
  <si>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</si>
  <si>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</si>
  <si>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</si>
  <si>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</si>
  <si>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</si>
  <si>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</si>
  <si>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</si>
  <si>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</si>
  <si>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</si>
  <si>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</si>
  <si>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</si>
  <si>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</si>
  <si>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</si>
  <si>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</si>
  <si>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</si>
  <si>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</si>
  <si>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</si>
  <si>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</si>
  <si>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</si>
  <si>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</si>
  <si>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</si>
  <si>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</si>
  <si>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</si>
  <si>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</si>
  <si>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</si>
  <si>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</si>
  <si>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</si>
  <si>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</si>
  <si>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</si>
  <si>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</si>
  <si>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</si>
  <si>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</si>
  <si>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</si>
  <si>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</si>
  <si>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</si>
  <si>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</si>
  <si>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</si>
  <si>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</si>
  <si>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</si>
  <si>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</si>
  <si>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</si>
  <si>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</si>
  <si>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</si>
  <si>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</si>
  <si>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</si>
  <si>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</si>
  <si>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</si>
  <si>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</si>
  <si>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</si>
  <si>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</si>
  <si>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</si>
  <si>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</si>
  <si>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</si>
  <si>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</si>
  <si>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</si>
  <si>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</si>
  <si>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</si>
  <si>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</si>
  <si>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</si>
  <si>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</si>
  <si>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</si>
  <si>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</si>
  <si>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</si>
  <si>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</si>
  <si>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</si>
  <si>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</si>
  <si>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</si>
  <si>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</si>
  <si>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</si>
  <si>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</si>
  <si>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</si>
  <si>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</si>
  <si>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</si>
  <si>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</si>
  <si>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</si>
  <si>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</si>
  <si>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</si>
  <si>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</si>
  <si>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</si>
  <si>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</si>
  <si>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</si>
  <si>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</si>
  <si>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</si>
  <si>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</si>
  <si>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</si>
  <si>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</si>
  <si>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</si>
  <si>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</si>
  <si>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</si>
  <si>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</si>
  <si>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</si>
  <si>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</si>
  <si>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</si>
  <si>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</si>
  <si>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</si>
  <si>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</si>
  <si>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</si>
  <si>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</si>
  <si>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</si>
  <si>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</si>
  <si>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</si>
  <si>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</si>
  <si>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</si>
  <si>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</si>
  <si>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</si>
  <si>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</si>
  <si>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</si>
  <si>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</si>
  <si>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</si>
  <si>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</si>
  <si>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</si>
  <si>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</si>
  <si>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</si>
  <si>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</si>
  <si>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</si>
  <si>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</si>
  <si>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</si>
  <si>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</si>
  <si>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</si>
  <si>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</si>
  <si>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</si>
  <si>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</si>
  <si>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</si>
  <si>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</si>
  <si>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</si>
  <si>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</si>
  <si>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</si>
  <si>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</si>
  <si>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</si>
  <si>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</si>
  <si>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</si>
  <si>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</si>
  <si>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</si>
  <si>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</si>
  <si>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</si>
  <si>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</si>
  <si>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</si>
  <si>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</si>
  <si>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</si>
  <si>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</si>
  <si>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</si>
  <si>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</si>
  <si>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</si>
  <si>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</si>
  <si>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</si>
  <si>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</si>
  <si>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</si>
  <si>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</si>
  <si>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</si>
  <si>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</si>
  <si>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</si>
  <si>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</si>
  <si>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</si>
  <si>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</si>
  <si>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</si>
  <si>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</si>
  <si>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</si>
  <si>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</si>
  <si>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</si>
  <si>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</si>
  <si>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</si>
  <si>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</si>
  <si>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</si>
  <si>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</si>
  <si>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</si>
  <si>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</si>
  <si>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</si>
  <si>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</si>
  <si>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</si>
  <si>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</si>
  <si>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</si>
  <si>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</si>
  <si>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</si>
  <si>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</si>
  <si>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</si>
  <si>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</si>
  <si>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</si>
  <si>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</si>
  <si>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</si>
  <si>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</si>
  <si>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</si>
  <si>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</si>
  <si>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</si>
  <si>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</si>
  <si>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</si>
  <si>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</si>
  <si>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</si>
  <si>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</si>
  <si>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</si>
  <si>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</si>
  <si>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</si>
  <si>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</si>
  <si>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</si>
  <si>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</si>
  <si>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</si>
  <si>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</si>
  <si>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</si>
  <si>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</si>
  <si>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</si>
  <si>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</si>
  <si>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</si>
  <si>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</si>
  <si>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</si>
  <si>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</si>
  <si>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</si>
  <si>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</si>
  <si>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</si>
  <si>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</si>
  <si>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</si>
  <si>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</si>
  <si>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</si>
  <si>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</si>
  <si>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</si>
  <si>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</si>
  <si>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</si>
  <si>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</si>
  <si>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</si>
  <si>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</si>
  <si>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</si>
  <si>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</si>
  <si>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</si>
  <si>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</si>
  <si>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</si>
  <si>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</si>
  <si>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</si>
  <si>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</si>
  <si>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</si>
  <si>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</si>
  <si>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</si>
  <si>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</si>
  <si>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</si>
  <si>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</si>
  <si>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</si>
  <si>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</si>
  <si>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</si>
  <si>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</si>
  <si>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</si>
  <si>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</si>
  <si>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</si>
  <si>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</si>
  <si>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</si>
  <si>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</si>
  <si>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</si>
  <si>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</si>
  <si>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</si>
  <si>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</si>
  <si>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</si>
  <si>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</si>
  <si>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</si>
  <si>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</si>
  <si>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</si>
  <si>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</si>
  <si>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</si>
  <si>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</si>
  <si>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</si>
  <si>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</si>
  <si>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</si>
  <si>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</si>
  <si>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</si>
  <si>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</si>
  <si>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</si>
  <si>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</si>
  <si>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</si>
  <si>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</si>
  <si>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</si>
  <si>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</si>
  <si>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</si>
  <si>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</si>
  <si>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</si>
  <si>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</si>
  <si>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</si>
  <si>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</si>
  <si>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</si>
  <si>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</si>
  <si>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</si>
  <si>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</si>
  <si>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</si>
  <si>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</si>
  <si>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</si>
  <si>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</si>
  <si>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</si>
  <si>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</si>
  <si>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</si>
  <si>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</si>
  <si>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</si>
  <si>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</si>
  <si>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</si>
  <si>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</si>
  <si>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</si>
  <si>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</si>
  <si>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</si>
  <si>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</si>
  <si>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</si>
  <si>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</si>
  <si>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</si>
  <si>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</si>
  <si>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</si>
  <si>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</si>
  <si>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</si>
  <si>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</si>
  <si>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</si>
  <si>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</si>
  <si>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</si>
  <si>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</si>
  <si>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</si>
  <si>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</si>
  <si>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</si>
  <si>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</si>
  <si>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</si>
  <si>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</si>
  <si>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</si>
  <si>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</si>
  <si>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</si>
  <si>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</si>
  <si>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</si>
  <si>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</si>
  <si>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</si>
  <si>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</si>
  <si>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</si>
  <si>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</si>
  <si>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</si>
  <si>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</si>
  <si>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</si>
  <si>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</si>
  <si>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</si>
  <si>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</si>
  <si>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</si>
  <si>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</si>
  <si>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</si>
  <si>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</si>
  <si>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</si>
  <si>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</si>
  <si>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</si>
  <si>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</si>
  <si>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</si>
  <si>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</si>
  <si>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</si>
  <si>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</si>
  <si>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</si>
  <si>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</si>
  <si>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</si>
  <si>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</si>
  <si>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</si>
  <si>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</si>
  <si>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</si>
  <si>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</si>
  <si>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</si>
  <si>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</si>
  <si>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</si>
  <si>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</si>
  <si>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</si>
  <si>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</si>
  <si>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</si>
  <si>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</si>
  <si>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</si>
  <si>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</si>
  <si>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</si>
  <si>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</si>
  <si>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</si>
  <si>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</si>
  <si>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</si>
  <si>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</si>
  <si>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</si>
  <si>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</si>
  <si>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</si>
  <si>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</si>
  <si>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</si>
  <si>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</si>
  <si>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</si>
  <si>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</si>
  <si>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</si>
  <si>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</si>
  <si>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</si>
  <si>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</si>
  <si>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</si>
  <si>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</si>
  <si>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</si>
  <si>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</si>
  <si>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</si>
  <si>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</si>
  <si>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</si>
  <si>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</si>
  <si>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</si>
  <si>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</si>
  <si>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</si>
  <si>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</si>
  <si>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</si>
  <si>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</si>
  <si>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</si>
  <si>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</si>
  <si>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</si>
  <si>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</si>
  <si>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</si>
  <si>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</si>
  <si>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</si>
  <si>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</si>
  <si>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</si>
  <si>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</si>
  <si>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</si>
  <si>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</si>
  <si>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</si>
  <si>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</si>
  <si>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</si>
  <si>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</si>
  <si>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</si>
  <si>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</si>
  <si>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</si>
  <si>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</si>
  <si>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</si>
  <si>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</si>
  <si>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</si>
  <si>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</si>
  <si>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</si>
  <si>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</si>
  <si>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</si>
  <si>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</si>
  <si>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</si>
  <si>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</si>
  <si>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</si>
  <si>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</si>
  <si>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</si>
  <si>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</si>
  <si>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</si>
  <si>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</si>
  <si>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</si>
  <si>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</si>
  <si>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</si>
  <si>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</si>
  <si>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</si>
  <si>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</si>
  <si>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</si>
  <si>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</si>
  <si>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</si>
  <si>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</si>
  <si>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</si>
  <si>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</si>
  <si>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</si>
  <si>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</si>
  <si>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</si>
  <si>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</si>
  <si>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</si>
  <si>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</si>
  <si>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</si>
  <si>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</si>
  <si>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</si>
  <si>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</si>
  <si>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</si>
  <si>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</si>
  <si>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</si>
  <si>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</si>
  <si>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</si>
  <si>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</si>
  <si>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</si>
  <si>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</si>
  <si>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</si>
  <si>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</si>
  <si>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</si>
  <si>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</si>
  <si>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</si>
  <si>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</si>
  <si>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</si>
  <si>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</si>
  <si>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</si>
  <si>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</si>
  <si>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</si>
  <si>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</si>
  <si>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</si>
  <si>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</si>
  <si>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</si>
  <si>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</si>
  <si>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</si>
  <si>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</si>
  <si>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</si>
  <si>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</si>
  <si>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</si>
  <si>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</si>
  <si>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</si>
  <si>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</si>
  <si>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</si>
  <si>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</si>
  <si>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</si>
  <si>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</si>
  <si>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</si>
  <si>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</si>
  <si>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</si>
  <si>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</si>
  <si>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</si>
  <si>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</si>
  <si>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</si>
  <si>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</si>
  <si>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</si>
  <si>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</si>
  <si>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</si>
  <si>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</si>
  <si>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</si>
  <si>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</si>
  <si>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</si>
  <si>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</si>
  <si>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</si>
  <si>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</si>
  <si>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</si>
  <si>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</si>
  <si>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</si>
  <si>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</si>
  <si>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</si>
  <si>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</si>
  <si>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</si>
  <si>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</si>
  <si>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</si>
  <si>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</si>
  <si>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</si>
  <si>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</si>
  <si>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</si>
  <si>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</si>
  <si>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</si>
  <si>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</si>
  <si>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</si>
  <si>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</si>
  <si>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</si>
  <si>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</si>
  <si>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</si>
  <si>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</si>
  <si>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</si>
  <si>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</si>
  <si>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</si>
  <si>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</si>
  <si>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</si>
  <si>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</si>
  <si>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</si>
  <si>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</si>
  <si>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</si>
  <si>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</si>
  <si>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</si>
  <si>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</si>
  <si>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</si>
  <si>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</si>
  <si>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</si>
  <si>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</si>
  <si>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</si>
  <si>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</si>
  <si>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</si>
  <si>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</si>
  <si>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</si>
  <si>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</si>
  <si>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</si>
  <si>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</si>
  <si>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</si>
  <si>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</si>
  <si>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</si>
  <si>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</si>
  <si>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</si>
  <si>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</si>
  <si>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</si>
  <si>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</si>
  <si>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</si>
  <si>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</si>
  <si>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</si>
  <si>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</si>
  <si>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</si>
  <si>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</si>
  <si>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</si>
  <si>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</si>
  <si>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</si>
  <si>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</si>
  <si>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</si>
  <si>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</si>
  <si>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</si>
  <si>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</si>
  <si>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</si>
  <si>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</si>
  <si>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</si>
  <si>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</si>
  <si>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</si>
  <si>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</si>
  <si>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</si>
  <si>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</si>
  <si>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</si>
  <si>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</si>
  <si>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</si>
  <si>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</si>
  <si>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</si>
  <si>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</si>
  <si>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</si>
  <si>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</si>
  <si>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</si>
  <si>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</si>
  <si>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</si>
  <si>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</si>
  <si>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</si>
  <si>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</si>
  <si>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</si>
  <si>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</si>
  <si>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</si>
  <si>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</si>
  <si>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</si>
  <si>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</si>
  <si>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</si>
  <si>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</si>
  <si>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</si>
  <si>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</si>
  <si>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</si>
  <si>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</si>
  <si>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</si>
  <si>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</si>
  <si>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</si>
  <si>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</si>
  <si>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</si>
  <si>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</si>
  <si>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</si>
  <si>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</si>
  <si>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</si>
  <si>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</si>
  <si>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</si>
  <si>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</si>
  <si>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</si>
  <si>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</si>
  <si>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</si>
  <si>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</si>
  <si>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</si>
  <si>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</si>
  <si>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</si>
  <si>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</si>
  <si>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</si>
  <si>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</si>
  <si>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</si>
  <si>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</si>
  <si>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</si>
  <si>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</si>
  <si>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</si>
  <si>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</si>
  <si>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</si>
  <si>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</si>
  <si>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</si>
  <si>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</si>
  <si>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</si>
  <si>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</si>
  <si>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</si>
  <si>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</si>
  <si>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</si>
  <si>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</si>
  <si>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</si>
  <si>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</si>
  <si>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</si>
  <si>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</si>
  <si>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</si>
  <si>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</si>
  <si>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</si>
  <si>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</si>
  <si>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</si>
  <si>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</si>
  <si>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</si>
  <si>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</si>
  <si>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</si>
  <si>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</si>
  <si>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</si>
  <si>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</si>
  <si>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</si>
  <si>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</si>
  <si>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</si>
  <si>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</si>
  <si>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</si>
  <si>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</si>
  <si>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</si>
  <si>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</si>
  <si>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</si>
  <si>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</si>
  <si>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</si>
  <si>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</si>
  <si>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</si>
  <si>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</si>
  <si>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</si>
  <si>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</si>
  <si>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</si>
  <si>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</si>
  <si>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</si>
  <si>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</si>
  <si>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</si>
  <si>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</si>
  <si>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</si>
  <si>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</si>
  <si>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</si>
  <si>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</si>
  <si>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</si>
  <si>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</si>
  <si>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</si>
  <si>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</si>
  <si>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</si>
  <si>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</si>
  <si>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</si>
  <si>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</si>
  <si>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</si>
  <si>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</si>
  <si>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</si>
  <si>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</si>
  <si>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</si>
  <si>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</si>
  <si>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</si>
  <si>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</si>
  <si>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</si>
  <si>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</si>
  <si>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</si>
  <si>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</si>
  <si>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</si>
  <si>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</si>
  <si>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</si>
  <si>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</si>
  <si>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</si>
  <si>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</si>
  <si>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</si>
  <si>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</si>
  <si>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</si>
  <si>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</si>
  <si>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</si>
  <si>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</si>
  <si>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</si>
  <si>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</si>
  <si>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</si>
  <si>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</si>
  <si>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</si>
  <si>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</si>
  <si>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</si>
  <si>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</si>
  <si>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</si>
  <si>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</si>
  <si>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</si>
  <si>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</si>
  <si>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</si>
  <si>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</si>
  <si>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</si>
  <si>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</si>
  <si>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</si>
  <si>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</si>
  <si>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</si>
  <si>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</si>
  <si>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</si>
  <si>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</si>
  <si>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</si>
  <si>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</si>
  <si>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</si>
  <si>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</si>
  <si>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</si>
  <si>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</si>
  <si>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</si>
  <si>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</si>
  <si>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</si>
  <si>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</si>
  <si>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</si>
  <si>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</si>
  <si>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</si>
  <si>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</si>
  <si>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</si>
  <si>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</si>
  <si>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</si>
  <si>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</si>
  <si>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</si>
  <si>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</si>
  <si>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</si>
  <si>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</si>
  <si>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</si>
  <si>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</si>
  <si>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</si>
  <si>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</si>
  <si>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</si>
  <si>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</si>
  <si>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</si>
  <si>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</si>
  <si>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</si>
  <si>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</si>
  <si>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</si>
  <si>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</si>
  <si>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</si>
  <si>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</si>
  <si>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</si>
  <si>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</si>
  <si>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</si>
  <si>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</si>
  <si>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</si>
  <si>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</si>
  <si>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</si>
  <si>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</si>
  <si>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</si>
  <si>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</si>
  <si>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</si>
  <si>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</si>
  <si>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</si>
  <si>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</si>
  <si>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</si>
  <si>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</si>
  <si>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</si>
  <si>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</si>
  <si>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</si>
  <si>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</si>
  <si>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</si>
  <si>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</si>
  <si>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</si>
  <si>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</si>
  <si>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</si>
  <si>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</si>
  <si>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</si>
  <si>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</si>
  <si>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</si>
  <si>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</si>
  <si>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</si>
  <si>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</si>
  <si>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</si>
  <si>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</si>
  <si>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</si>
  <si>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</si>
  <si>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</si>
  <si>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</si>
  <si>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</si>
  <si>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</si>
  <si>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</si>
  <si>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</si>
  <si>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</si>
  <si>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</si>
  <si>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</si>
  <si>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</si>
  <si>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</si>
  <si>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</si>
  <si>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</si>
  <si>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</si>
  <si>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</si>
  <si>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</si>
  <si>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</si>
  <si>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</si>
  <si>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</si>
  <si>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</si>
  <si>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</si>
  <si>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</si>
  <si>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</si>
  <si>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</si>
  <si>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</si>
  <si>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</si>
  <si>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</si>
  <si>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</si>
  <si>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</si>
  <si>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</si>
  <si>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</si>
  <si>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</si>
  <si>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</si>
  <si>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</si>
  <si>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</si>
  <si>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</si>
  <si>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</si>
  <si>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</si>
  <si>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</si>
  <si>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</si>
  <si>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</si>
  <si>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</si>
  <si>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</si>
  <si>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</si>
  <si>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</si>
  <si>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</si>
  <si>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</si>
  <si>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</si>
  <si>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</si>
  <si>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</si>
  <si>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</si>
  <si>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</si>
  <si>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</si>
  <si>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</si>
  <si>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</si>
  <si>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</si>
  <si>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</si>
  <si>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</si>
  <si>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</si>
  <si>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</si>
  <si>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</si>
  <si>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</si>
  <si>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</si>
  <si>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</si>
  <si>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</si>
  <si>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</si>
  <si>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</si>
  <si>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</si>
  <si>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</si>
  <si>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</si>
  <si>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</si>
  <si>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</si>
  <si>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</si>
  <si>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</si>
  <si>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</si>
  <si>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</si>
  <si>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</si>
  <si>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</si>
  <si>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</si>
  <si>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</si>
  <si>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</si>
  <si>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</si>
  <si>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</si>
  <si>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</si>
  <si>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</si>
  <si>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</si>
  <si>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</si>
  <si>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</si>
  <si>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</si>
  <si>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</si>
  <si>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</si>
  <si>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</si>
  <si>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</si>
  <si>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</si>
  <si>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</si>
  <si>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</si>
  <si>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</si>
  <si>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</si>
  <si>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</si>
  <si>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</si>
  <si>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</si>
  <si>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</si>
  <si>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</si>
  <si>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</si>
  <si>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</si>
  <si>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</si>
  <si>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</si>
  <si>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</si>
  <si>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</si>
  <si>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</si>
  <si>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</si>
  <si>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</si>
  <si>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</si>
  <si>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</si>
  <si>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</si>
  <si>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</si>
  <si>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</si>
  <si>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</si>
  <si>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</si>
  <si>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</si>
  <si>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</si>
  <si>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</si>
  <si>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</si>
  <si>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</si>
  <si>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</si>
  <si>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</si>
  <si>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</si>
  <si>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</si>
  <si>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</si>
  <si>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</si>
  <si>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</si>
  <si>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</si>
  <si>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</si>
  <si>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</si>
  <si>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</si>
  <si>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</si>
  <si>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</si>
  <si>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</si>
  <si>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</si>
  <si>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</si>
  <si>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</si>
  <si>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</si>
  <si>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</si>
  <si>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</si>
  <si>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</si>
  <si>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</si>
  <si>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</si>
  <si>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</si>
  <si>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</si>
  <si>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</si>
  <si>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</si>
  <si>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</si>
  <si>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</si>
  <si>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</si>
  <si>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</si>
  <si>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</si>
  <si>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</si>
  <si>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</si>
  <si>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</si>
  <si>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</si>
  <si>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</si>
  <si>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</si>
  <si>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</si>
  <si>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</si>
  <si>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</si>
  <si>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</si>
  <si>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</si>
  <si>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</si>
  <si>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</si>
  <si>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</si>
  <si>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</si>
  <si>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</si>
  <si>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</si>
  <si>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</si>
  <si>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</si>
  <si>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</si>
  <si>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</si>
  <si>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</si>
  <si>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</si>
  <si>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</si>
  <si>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</si>
  <si>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</si>
  <si>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</si>
  <si>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</si>
  <si>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</si>
  <si>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</si>
  <si>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</si>
  <si>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</si>
  <si>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</si>
  <si>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</si>
  <si>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</si>
  <si>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</si>
  <si>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</si>
  <si>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</si>
  <si>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</si>
  <si>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</si>
  <si>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</si>
  <si>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</si>
  <si>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</si>
  <si>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</si>
  <si>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</si>
  <si>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</si>
  <si>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</si>
  <si>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</si>
  <si>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</si>
  <si>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</si>
  <si>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</si>
  <si>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</si>
  <si>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</si>
  <si>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</si>
  <si>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</si>
  <si>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</si>
  <si>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</si>
  <si>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</si>
  <si>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</si>
  <si>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</si>
  <si>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</si>
  <si>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</si>
  <si>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</si>
  <si>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</si>
  <si>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</si>
  <si>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</si>
  <si>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</si>
  <si>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</si>
  <si>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</si>
  <si>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</si>
  <si>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</si>
  <si>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</si>
  <si>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</si>
  <si>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</si>
  <si>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</si>
  <si>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</si>
  <si>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</si>
  <si>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</si>
  <si>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</si>
  <si>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</si>
  <si>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</si>
  <si>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</si>
  <si>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</si>
  <si>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</si>
  <si>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</si>
  <si>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</si>
  <si>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</si>
  <si>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</si>
  <si>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</si>
  <si>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</si>
  <si>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</si>
  <si>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</si>
  <si>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</si>
  <si>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</si>
  <si>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</si>
  <si>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</si>
  <si>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</si>
  <si>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</si>
  <si>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</si>
  <si>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</si>
  <si>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</si>
  <si>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</si>
  <si>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</si>
  <si>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</si>
  <si>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</si>
  <si>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</si>
  <si>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</si>
  <si>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</si>
  <si>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</si>
  <si>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</si>
  <si>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</si>
  <si>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</si>
  <si>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</si>
  <si>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</si>
  <si>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</si>
  <si>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</si>
  <si>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</si>
  <si>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</si>
  <si>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</si>
  <si>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</si>
  <si>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</si>
  <si>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</si>
  <si>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</si>
  <si>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</si>
  <si>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</si>
  <si>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</si>
  <si>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</si>
  <si>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</si>
  <si>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</si>
  <si>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</si>
  <si>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</si>
  <si>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</si>
  <si>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</si>
  <si>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</si>
  <si>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</si>
  <si>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</si>
  <si>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</si>
  <si>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</si>
  <si>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</si>
  <si>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</si>
  <si>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</si>
  <si>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</si>
  <si>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</si>
  <si>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</si>
  <si>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</si>
  <si>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</si>
  <si>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</si>
  <si>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</si>
  <si>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</si>
  <si>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</si>
  <si>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</si>
  <si>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</si>
  <si>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</si>
  <si>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</si>
  <si>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</si>
  <si>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</si>
  <si>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</si>
  <si>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</si>
  <si>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</si>
  <si>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</si>
  <si>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</si>
  <si>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</si>
  <si>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</si>
  <si>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</si>
  <si>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</si>
  <si>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</si>
  <si>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</si>
  <si>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</si>
  <si>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</si>
  <si>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</si>
  <si>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</si>
  <si>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</si>
  <si>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</si>
  <si>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</si>
  <si>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</si>
  <si>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</si>
  <si>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</si>
  <si>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</si>
  <si>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</si>
  <si>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</si>
  <si>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</si>
  <si>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</si>
  <si>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</si>
  <si>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</si>
  <si>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</si>
  <si>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</si>
  <si>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</si>
  <si>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</si>
  <si>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</si>
  <si>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</si>
  <si>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</si>
  <si>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</si>
  <si>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</si>
  <si>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</si>
  <si>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</si>
  <si>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</si>
  <si>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</si>
  <si>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</si>
  <si>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</si>
  <si>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</si>
  <si>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</si>
  <si>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</si>
  <si>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</si>
  <si>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</si>
  <si>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</si>
  <si>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</si>
  <si>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</si>
  <si>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</si>
  <si>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</si>
  <si>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</si>
  <si>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</si>
  <si>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</si>
  <si>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</si>
  <si>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</si>
  <si>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</si>
  <si>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</si>
  <si>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</si>
  <si>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</si>
  <si>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</si>
  <si>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</si>
  <si>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</si>
  <si>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</si>
  <si>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</si>
  <si>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</si>
  <si>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</si>
  <si>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</si>
  <si>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</si>
  <si>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</si>
  <si>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</si>
  <si>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</si>
  <si>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</si>
  <si>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</si>
  <si>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</si>
  <si>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</si>
  <si>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</si>
  <si>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</si>
  <si>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</si>
  <si>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</si>
  <si>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</si>
  <si>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</si>
  <si>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</si>
  <si>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</si>
  <si>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</si>
  <si>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</si>
  <si>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</si>
  <si>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</si>
  <si>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</si>
  <si>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</si>
  <si>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</si>
  <si>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</si>
  <si>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</si>
  <si>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</si>
  <si>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</si>
  <si>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</si>
  <si>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</si>
  <si>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</si>
  <si>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</si>
  <si>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</si>
  <si>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</si>
  <si>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</si>
  <si>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</si>
  <si>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</si>
  <si>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</si>
  <si>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</si>
  <si>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</si>
  <si>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</si>
  <si>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</si>
  <si>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</si>
  <si>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</si>
  <si>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</si>
  <si>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</si>
  <si>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</si>
  <si>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</si>
  <si>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</si>
  <si>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</si>
  <si>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</si>
  <si>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</si>
  <si>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</si>
  <si>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</si>
  <si>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</si>
  <si>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</si>
  <si>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</si>
  <si>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</si>
  <si>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</si>
  <si>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</si>
  <si>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</si>
  <si>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</si>
  <si>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</si>
  <si>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</si>
  <si>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</si>
  <si>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</si>
  <si>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</si>
  <si>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</si>
  <si>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</si>
  <si>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</si>
  <si>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</si>
  <si>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</si>
  <si>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</si>
  <si>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</si>
  <si>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</si>
  <si>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</si>
  <si>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</si>
  <si>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</si>
  <si>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</si>
  <si>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</si>
  <si>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</si>
  <si>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</si>
  <si>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</si>
  <si>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</si>
  <si>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</si>
  <si>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</si>
  <si>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</si>
  <si>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</si>
  <si>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</si>
  <si>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</si>
  <si>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</si>
  <si>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</si>
  <si>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</si>
  <si>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</si>
  <si>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</si>
  <si>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</si>
  <si>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</si>
  <si>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</si>
  <si>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</si>
  <si>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</si>
  <si>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</si>
  <si>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</si>
  <si>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</si>
  <si>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</si>
  <si>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</si>
  <si>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</si>
  <si>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</si>
  <si>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</si>
  <si>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</si>
  <si>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</si>
  <si>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</si>
  <si>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</si>
  <si>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</si>
  <si>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</si>
  <si>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</si>
  <si>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</si>
  <si>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</si>
  <si>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</si>
  <si>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</si>
  <si>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</si>
  <si>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</si>
  <si>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</si>
  <si>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</si>
  <si>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</si>
  <si>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</si>
  <si>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</si>
  <si>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</si>
  <si>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</si>
  <si>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</si>
  <si>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</si>
  <si>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</si>
  <si>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</si>
  <si>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</si>
  <si>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</si>
  <si>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</si>
  <si>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</si>
  <si>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</si>
  <si>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</si>
  <si>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</si>
  <si>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</si>
  <si>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</si>
  <si>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</si>
  <si>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</si>
  <si>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</si>
  <si>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</si>
  <si>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</si>
  <si>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</si>
  <si>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</si>
  <si>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</si>
  <si>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</si>
  <si>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</si>
  <si>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</si>
  <si>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</si>
  <si>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</si>
  <si>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</si>
  <si>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</si>
  <si>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</si>
  <si>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</si>
  <si>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</si>
  <si>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</si>
  <si>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</si>
  <si>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</si>
  <si>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</si>
  <si>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</si>
  <si>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</si>
  <si>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</si>
  <si>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</si>
  <si>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</si>
  <si>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</si>
  <si>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</si>
  <si>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</si>
  <si>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</si>
  <si>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</si>
  <si>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</si>
  <si>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</si>
  <si>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</si>
  <si>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</si>
  <si>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</si>
  <si>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</si>
  <si>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</si>
  <si>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</si>
  <si>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</si>
  <si>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</si>
  <si>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</si>
  <si>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</si>
  <si>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</si>
  <si>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</si>
  <si>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</si>
  <si>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</si>
  <si>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</si>
  <si>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</si>
  <si>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</si>
  <si>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</si>
  <si>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</si>
  <si>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</si>
  <si>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</si>
  <si>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</si>
  <si>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</si>
  <si>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</si>
  <si>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</si>
  <si>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</si>
  <si>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</si>
  <si>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</si>
  <si>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</si>
  <si>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</si>
  <si>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</si>
  <si>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</si>
  <si>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</si>
  <si>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</si>
  <si>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</si>
  <si>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</si>
  <si>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</si>
  <si>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</si>
  <si>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</si>
  <si>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</si>
  <si>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</si>
  <si>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</si>
  <si>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</si>
  <si>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</si>
  <si>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</si>
  <si>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</si>
  <si>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</si>
  <si>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</si>
  <si>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</si>
  <si>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</si>
  <si>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</si>
  <si>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</si>
  <si>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</si>
  <si>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</si>
  <si>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</si>
  <si>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</si>
  <si>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</si>
  <si>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</si>
  <si>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</si>
  <si>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</si>
  <si>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</si>
  <si>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</si>
  <si>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</si>
  <si>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</si>
  <si>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</si>
  <si>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</si>
  <si>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</si>
  <si>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</si>
  <si>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</si>
  <si>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</si>
  <si>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</si>
  <si>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</si>
  <si>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</si>
  <si>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</si>
  <si>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</si>
  <si>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</si>
  <si>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</si>
  <si>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</si>
  <si>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</si>
  <si>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</si>
  <si>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</si>
  <si>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</si>
  <si>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</si>
  <si>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</si>
  <si>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</si>
  <si>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</si>
  <si>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</si>
  <si>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</si>
  <si>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</si>
  <si>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</si>
  <si>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</si>
  <si>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</si>
  <si>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</si>
  <si>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</si>
  <si>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</si>
  <si>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</si>
  <si>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</si>
  <si>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</si>
  <si>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</si>
  <si>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</si>
  <si>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</si>
  <si>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</si>
  <si>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</si>
  <si>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</si>
  <si>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</si>
  <si>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</si>
  <si>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</si>
  <si>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</si>
  <si>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</si>
  <si>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</si>
  <si>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</si>
  <si>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</si>
  <si>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</si>
  <si>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</si>
  <si>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</si>
  <si>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</si>
  <si>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</si>
  <si>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</si>
  <si>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</si>
  <si>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</si>
  <si>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</si>
  <si>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</si>
  <si>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</si>
  <si>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</si>
  <si>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</si>
  <si>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</si>
  <si>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</si>
  <si>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</si>
  <si>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</si>
  <si>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</si>
  <si>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</si>
  <si>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</si>
  <si>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</si>
  <si>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</si>
  <si>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</si>
  <si>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</si>
  <si>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</si>
  <si>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</si>
  <si>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</si>
  <si>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</si>
  <si>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</si>
  <si>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</si>
  <si>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</si>
  <si>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</si>
  <si>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</si>
  <si>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</si>
  <si>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</si>
  <si>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</si>
  <si>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</si>
  <si>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</si>
  <si>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</si>
  <si>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</si>
  <si>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</si>
  <si>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</si>
  <si>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</si>
  <si>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</si>
  <si>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</si>
  <si>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</si>
  <si>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</si>
  <si>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</si>
  <si>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</si>
  <si>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</si>
  <si>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</si>
  <si>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</si>
  <si>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</si>
  <si>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</si>
  <si>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</si>
  <si>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</si>
  <si>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</si>
  <si>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</si>
  <si>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</si>
  <si>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</si>
  <si>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</si>
  <si>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</si>
  <si>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</si>
  <si>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</si>
  <si>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</si>
  <si>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</si>
  <si>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</si>
  <si>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</si>
  <si>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</si>
  <si>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</si>
  <si>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</si>
  <si>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</si>
  <si>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</si>
  <si>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</si>
  <si>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</si>
  <si>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</si>
  <si>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</si>
  <si>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</si>
  <si>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</si>
  <si>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</si>
  <si>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</si>
  <si>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</si>
  <si>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</si>
  <si>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</si>
  <si>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</si>
  <si>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</si>
  <si>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</si>
  <si>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</si>
  <si>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</si>
  <si>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</si>
  <si>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</si>
  <si>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</si>
  <si>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</si>
  <si>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</si>
  <si>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</si>
  <si>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</si>
  <si>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</si>
  <si>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</si>
  <si>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</si>
  <si>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</si>
  <si>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</si>
  <si>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</si>
  <si>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</si>
  <si>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</si>
  <si>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</si>
  <si>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</si>
  <si>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</si>
  <si>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</si>
  <si>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</si>
  <si>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</si>
  <si>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</si>
  <si>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</si>
  <si>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</si>
  <si>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</si>
  <si>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</si>
  <si>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</si>
  <si>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</si>
  <si>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</si>
  <si>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</si>
  <si>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</si>
  <si>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</si>
  <si>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</si>
  <si>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</si>
  <si>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</si>
  <si>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</si>
  <si>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</si>
  <si>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</si>
  <si>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</si>
  <si>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</si>
  <si>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</si>
  <si>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</si>
  <si>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</si>
  <si>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</si>
  <si>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</si>
  <si>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</si>
  <si>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</si>
  <si>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</si>
  <si>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</si>
  <si>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</si>
  <si>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</si>
  <si>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</si>
  <si>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</si>
  <si>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</si>
  <si>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</si>
  <si>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</si>
  <si>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</si>
  <si>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</si>
  <si>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</si>
  <si>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</si>
  <si>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</si>
  <si>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</si>
  <si>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</si>
  <si>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</si>
  <si>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</si>
  <si>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</si>
  <si>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</si>
  <si>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</si>
  <si>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</si>
  <si>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</si>
  <si>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</si>
  <si>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</si>
  <si>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</si>
  <si>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</si>
  <si>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</si>
  <si>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</si>
  <si>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</si>
  <si>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</si>
  <si>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</si>
  <si>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</si>
  <si>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</si>
  <si>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</si>
  <si>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</si>
  <si>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</si>
  <si>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</si>
  <si>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</si>
  <si>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</si>
  <si>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</si>
  <si>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</si>
  <si>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</si>
  <si>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</si>
  <si>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</si>
  <si>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</si>
  <si>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</si>
  <si>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</si>
  <si>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</si>
  <si>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</si>
  <si>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</si>
  <si>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</si>
  <si>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</si>
  <si>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</si>
  <si>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</si>
  <si>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</si>
  <si>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</si>
  <si>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</si>
  <si>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</si>
  <si>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</si>
  <si>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</si>
  <si>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</si>
  <si>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</si>
  <si>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</si>
  <si>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</si>
  <si>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</si>
  <si>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</si>
  <si>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</si>
  <si>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</si>
  <si>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</si>
  <si>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</si>
  <si>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</si>
  <si>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</si>
  <si>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</si>
  <si>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</si>
  <si>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</si>
  <si>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</si>
  <si>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</si>
  <si>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</si>
  <si>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</si>
  <si>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</si>
  <si>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</si>
  <si>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</si>
  <si>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</si>
  <si>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</si>
  <si>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</si>
  <si>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</si>
  <si>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</si>
  <si>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</si>
  <si>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</si>
  <si>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</si>
  <si>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</si>
  <si>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</si>
  <si>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</si>
  <si>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</si>
  <si>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</si>
  <si>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</si>
  <si>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</si>
  <si>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</si>
  <si>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</si>
  <si>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</si>
  <si>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</si>
  <si>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</si>
  <si>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</si>
  <si>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</si>
  <si>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</si>
  <si>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</si>
  <si>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</si>
  <si>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</si>
  <si>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</si>
  <si>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</si>
  <si>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</si>
  <si>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</si>
  <si>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</si>
  <si>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</si>
  <si>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</si>
  <si>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</si>
  <si>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</si>
  <si>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</si>
  <si>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</si>
  <si>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</si>
  <si>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</si>
  <si>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</si>
  <si>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</si>
  <si>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</si>
  <si>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</si>
  <si>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</si>
  <si>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</si>
  <si>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</si>
  <si>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</si>
  <si>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</si>
  <si>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</si>
  <si>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</si>
  <si>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</si>
  <si>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</si>
  <si>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</si>
  <si>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</si>
  <si>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</si>
  <si>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</si>
  <si>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</si>
  <si>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</si>
  <si>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</si>
  <si>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</si>
  <si>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</si>
  <si>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</si>
  <si>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</si>
  <si>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</si>
  <si>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</si>
  <si>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</si>
  <si>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</si>
  <si>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</si>
  <si>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</si>
  <si>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</si>
  <si>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</si>
  <si>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</si>
  <si>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</si>
  <si>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</si>
  <si>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</si>
  <si>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</si>
  <si>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</si>
  <si>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</si>
  <si>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</si>
  <si>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</si>
  <si>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</si>
  <si>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</si>
  <si>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</si>
  <si>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</si>
  <si>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</si>
  <si>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</si>
  <si>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</si>
  <si>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</si>
  <si>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</si>
  <si>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</si>
  <si>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</si>
  <si>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</si>
  <si>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</si>
  <si>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</si>
  <si>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</si>
  <si>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</si>
  <si>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</si>
  <si>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</si>
  <si>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</si>
  <si>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</si>
  <si>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</si>
  <si>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</si>
  <si>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</si>
  <si>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</si>
  <si>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</si>
  <si>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</si>
  <si>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</si>
  <si>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</si>
  <si>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</si>
  <si>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</si>
  <si>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</si>
  <si>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</si>
  <si>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</si>
  <si>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</si>
  <si>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</si>
  <si>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</si>
  <si>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</si>
  <si>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</si>
  <si>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</si>
  <si>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</si>
  <si>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</si>
  <si>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</si>
  <si>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</si>
  <si>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</si>
  <si>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</si>
  <si>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</si>
  <si>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</si>
  <si>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</si>
  <si>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</si>
  <si>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</si>
  <si>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</si>
  <si>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</si>
  <si>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</si>
  <si>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</si>
  <si>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</si>
  <si>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</si>
  <si>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</si>
  <si>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</si>
  <si>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</si>
  <si>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</si>
  <si>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</si>
  <si>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</si>
  <si>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</si>
  <si>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</si>
  <si>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</si>
  <si>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</si>
  <si>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</si>
  <si>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</si>
  <si>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</si>
  <si>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</si>
  <si>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</si>
  <si>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</si>
  <si>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</si>
  <si>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</si>
  <si>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</si>
  <si>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</si>
  <si>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</si>
  <si>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</si>
  <si>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</si>
  <si>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</si>
  <si>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</si>
  <si>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</si>
  <si>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</si>
  <si>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</si>
  <si>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</si>
  <si>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</si>
  <si>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</si>
  <si>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</si>
  <si>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</si>
  <si>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</si>
  <si>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</si>
  <si>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</si>
  <si>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</si>
  <si>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</si>
  <si>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</si>
  <si>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</si>
  <si>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</si>
  <si>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</si>
  <si>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</si>
  <si>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</si>
  <si>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</si>
  <si>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</si>
  <si>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</si>
  <si>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</si>
  <si>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</si>
  <si>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</si>
  <si>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</si>
  <si>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</si>
  <si>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</si>
  <si>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</si>
  <si>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</si>
  <si>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</si>
  <si>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</si>
  <si>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</si>
  <si>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</si>
  <si>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</si>
  <si>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</si>
  <si>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</si>
  <si>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</si>
  <si>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</si>
  <si>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</si>
  <si>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</si>
  <si>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</si>
  <si>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</si>
  <si>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</si>
  <si>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</si>
  <si>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</si>
  <si>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</si>
  <si>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</si>
  <si>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</si>
  <si>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</si>
  <si>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</si>
  <si>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</si>
  <si>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</si>
  <si>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</si>
  <si>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</si>
  <si>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</si>
  <si>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</si>
  <si>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</si>
  <si>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</si>
  <si>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</si>
  <si>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</si>
  <si>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</si>
  <si>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</si>
  <si>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</si>
  <si>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</si>
  <si>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</si>
  <si>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</si>
  <si>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</si>
  <si>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</si>
  <si>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</si>
  <si>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</si>
  <si>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</si>
  <si>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</si>
  <si>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</si>
  <si>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</si>
  <si>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</si>
  <si>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</si>
  <si>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</si>
  <si>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</si>
  <si>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</si>
  <si>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</si>
  <si>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</si>
  <si>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</si>
  <si>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</si>
  <si>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</si>
  <si>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</si>
  <si>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</si>
  <si>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</si>
  <si>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</si>
  <si>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</si>
  <si>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</si>
  <si>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</si>
  <si>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</si>
  <si>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</si>
  <si>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</si>
  <si>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</si>
  <si>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</si>
  <si>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</si>
  <si>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</si>
  <si>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</si>
  <si>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</si>
  <si>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</si>
  <si>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</si>
  <si>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</si>
  <si>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</si>
  <si>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</si>
  <si>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</si>
  <si>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</si>
  <si>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</si>
  <si>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</si>
  <si>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</si>
  <si>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</si>
  <si>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</si>
  <si>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</si>
  <si>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</si>
  <si>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</si>
  <si>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</si>
  <si>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</si>
  <si>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</si>
  <si>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</si>
  <si>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</si>
  <si>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</si>
  <si>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</si>
  <si>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</si>
  <si>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</si>
  <si>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</si>
  <si>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</si>
  <si>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</si>
  <si>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</si>
  <si>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</si>
  <si>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</si>
  <si>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</si>
  <si>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</si>
  <si>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</si>
  <si>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</si>
  <si>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</si>
  <si>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</si>
  <si>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</si>
  <si>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</si>
  <si>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</si>
  <si>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</si>
  <si>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</si>
  <si>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</si>
  <si>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</si>
  <si>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</si>
  <si>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</si>
  <si>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</si>
  <si>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</si>
  <si>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</si>
  <si>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</si>
  <si>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</si>
  <si>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</si>
  <si>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</si>
  <si>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</si>
  <si>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</si>
  <si>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</si>
  <si>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</si>
  <si>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</si>
  <si>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</si>
  <si>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</si>
  <si>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</si>
  <si>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</si>
  <si>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</si>
  <si>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</si>
  <si>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</si>
  <si>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</si>
  <si>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</si>
  <si>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</si>
  <si>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</si>
  <si>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</si>
  <si>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</si>
  <si>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</si>
  <si>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</si>
  <si>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</si>
  <si>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</si>
  <si>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</si>
  <si>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</si>
  <si>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</si>
  <si>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</si>
  <si>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</si>
  <si>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</si>
  <si>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</si>
  <si>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</si>
  <si>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</si>
  <si>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</si>
  <si>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</si>
  <si>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</si>
  <si>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</si>
  <si>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</si>
  <si>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</si>
  <si>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</si>
  <si>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</si>
  <si>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</si>
  <si>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</si>
  <si>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</si>
  <si>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</si>
  <si>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</si>
  <si>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</si>
  <si>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</si>
  <si>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</si>
  <si>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</si>
  <si>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</si>
  <si>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</si>
  <si>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</si>
  <si>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</si>
  <si>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</si>
  <si>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</si>
  <si>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</si>
  <si>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</si>
  <si>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</si>
  <si>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</si>
  <si>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</si>
  <si>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</si>
  <si>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</si>
  <si>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</si>
  <si>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</si>
  <si>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</si>
  <si>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</si>
  <si>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</si>
  <si>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</si>
  <si>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</si>
  <si>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</si>
  <si>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</si>
  <si>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</si>
  <si>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</si>
  <si>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</si>
  <si>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</si>
  <si>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</si>
  <si>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</si>
  <si>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</si>
  <si>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</si>
  <si>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</si>
  <si>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</si>
  <si>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</si>
  <si>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</si>
  <si>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</si>
  <si>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</si>
  <si>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</si>
  <si>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</si>
  <si>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</si>
  <si>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</si>
  <si>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</si>
  <si>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</si>
  <si>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</si>
  <si>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</si>
  <si>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</si>
  <si>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</si>
  <si>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</si>
  <si>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</si>
  <si>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</si>
  <si>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</si>
  <si>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</si>
  <si>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</si>
  <si>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</si>
  <si>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</si>
  <si>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</si>
  <si>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</si>
  <si>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</si>
  <si>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</si>
  <si>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</si>
  <si>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</si>
  <si>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</si>
  <si>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</si>
  <si>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</si>
  <si>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</si>
  <si>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</si>
  <si>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</si>
  <si>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</si>
  <si>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</si>
  <si>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</si>
  <si>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</si>
  <si>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</si>
  <si>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</si>
  <si>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</si>
  <si>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</si>
  <si>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</si>
  <si>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</si>
  <si>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</si>
  <si>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</si>
  <si>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</si>
  <si>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</si>
  <si>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</si>
  <si>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</si>
  <si>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</si>
  <si>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</si>
  <si>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</si>
  <si>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</si>
  <si>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</si>
  <si>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</si>
  <si>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</si>
  <si>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</si>
  <si>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</si>
  <si>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</si>
  <si>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</si>
  <si>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</si>
  <si>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</si>
  <si>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</si>
  <si>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</si>
  <si>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</si>
  <si>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</si>
  <si>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</si>
  <si>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</si>
  <si>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</si>
  <si>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</si>
  <si>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</si>
  <si>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</si>
  <si>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</si>
  <si>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</si>
  <si>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</si>
  <si>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</si>
  <si>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</si>
  <si>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</si>
  <si>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</si>
  <si>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</si>
  <si>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</si>
  <si>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</si>
  <si>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</si>
  <si>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</si>
  <si>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</si>
  <si>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</si>
  <si>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</si>
  <si>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</si>
  <si>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</si>
  <si>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</si>
  <si>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</si>
  <si>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</si>
  <si>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</si>
  <si>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</si>
  <si>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</si>
  <si>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</si>
  <si>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</si>
  <si>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</si>
  <si>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</si>
  <si>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</si>
  <si>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</si>
  <si>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</si>
  <si>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</si>
  <si>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</si>
  <si>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</si>
  <si>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</si>
  <si>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</si>
  <si>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</si>
  <si>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</si>
  <si>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</si>
  <si>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</si>
  <si>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</si>
  <si>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</si>
  <si>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</si>
  <si>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</si>
  <si>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</si>
  <si>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</si>
  <si>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</si>
  <si>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</si>
  <si>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</si>
  <si>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</si>
  <si>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</si>
  <si>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</si>
  <si>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</si>
  <si>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</si>
  <si>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</si>
  <si>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</si>
  <si>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</si>
  <si>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</si>
  <si>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</si>
  <si>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</si>
  <si>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</si>
  <si>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</si>
  <si>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</si>
  <si>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</si>
  <si>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</si>
  <si>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</si>
  <si>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</si>
  <si>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</si>
  <si>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</si>
  <si>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</si>
  <si>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</si>
  <si>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</si>
  <si>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</si>
  <si>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</si>
  <si>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</si>
  <si>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</si>
  <si>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</si>
  <si>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</si>
  <si>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</si>
  <si>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</si>
  <si>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</si>
  <si>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</si>
  <si>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</si>
  <si>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</si>
  <si>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</si>
  <si>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</si>
  <si>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</si>
  <si>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</si>
  <si>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</si>
  <si>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</si>
  <si>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</si>
  <si>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</si>
  <si>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</si>
  <si>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</si>
  <si>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</si>
  <si>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</si>
  <si>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</si>
  <si>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</si>
  <si>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</si>
  <si>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</si>
  <si>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</si>
  <si>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</si>
  <si>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</si>
  <si>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</si>
  <si>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</si>
  <si>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</si>
  <si>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</si>
  <si>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</si>
  <si>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</si>
  <si>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</si>
  <si>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</si>
  <si>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</si>
  <si>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</si>
  <si>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</si>
  <si>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</si>
  <si>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</si>
  <si>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</si>
  <si>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</si>
  <si>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</si>
  <si>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</si>
  <si>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</si>
  <si>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</si>
  <si>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</si>
  <si>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</si>
  <si>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</si>
  <si>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</si>
  <si>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</si>
  <si>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</si>
  <si>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</si>
  <si>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</si>
  <si>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</si>
  <si>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</si>
  <si>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</si>
  <si>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</si>
  <si>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</si>
  <si>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</si>
  <si>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</si>
  <si>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</si>
  <si>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</si>
  <si>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</si>
  <si>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</si>
  <si>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</si>
  <si>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</si>
  <si>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</si>
  <si>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</si>
  <si>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</si>
  <si>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</si>
  <si>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</si>
  <si>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</si>
  <si>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</si>
  <si>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</si>
  <si>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</si>
  <si>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</si>
  <si>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</si>
  <si>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</si>
  <si>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</si>
  <si>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</si>
  <si>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</si>
  <si>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</si>
  <si>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</si>
  <si>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</si>
  <si>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</si>
  <si>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</si>
  <si>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</si>
  <si>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</si>
  <si>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</si>
  <si>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</si>
  <si>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</si>
  <si>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</si>
  <si>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</si>
  <si>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</si>
  <si>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</si>
  <si>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</si>
  <si>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</si>
  <si>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</si>
  <si>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</si>
  <si>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</si>
  <si>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</si>
  <si>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</si>
  <si>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</si>
  <si>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</si>
  <si>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</si>
  <si>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</si>
  <si>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</si>
  <si>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</si>
  <si>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</si>
  <si>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</si>
  <si>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</si>
  <si>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</si>
  <si>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</si>
  <si>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</si>
  <si>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</si>
  <si>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</si>
  <si>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</si>
  <si>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</si>
  <si>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</si>
  <si>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</si>
  <si>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</si>
  <si>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</si>
  <si>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</si>
  <si>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</si>
  <si>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</si>
  <si>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</si>
  <si>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</si>
  <si>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</si>
  <si>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</si>
  <si>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</si>
  <si>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</si>
  <si>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</si>
  <si>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</si>
  <si>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</si>
  <si>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</si>
  <si>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</si>
  <si>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</si>
  <si>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</si>
  <si>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</si>
  <si>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</si>
  <si>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</si>
  <si>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</si>
  <si>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</si>
  <si>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</si>
  <si>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</si>
  <si>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</si>
  <si>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</si>
  <si>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</si>
  <si>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</si>
  <si>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</si>
  <si>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</si>
  <si>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</si>
  <si>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</si>
  <si>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</si>
  <si>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</si>
  <si>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</si>
  <si>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</si>
  <si>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</si>
  <si>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</si>
  <si>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</si>
  <si>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</si>
  <si>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</si>
  <si>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</si>
  <si>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</si>
  <si>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</si>
  <si>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</si>
  <si>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</si>
  <si>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</si>
  <si>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</si>
  <si>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</si>
  <si>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</si>
  <si>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</si>
  <si>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</si>
  <si>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</si>
  <si>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</si>
  <si>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</si>
  <si>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</si>
  <si>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</si>
  <si>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</si>
  <si>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</si>
  <si>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</si>
  <si>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</si>
  <si>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</si>
  <si>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</si>
  <si>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</si>
  <si>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</si>
  <si>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</si>
  <si>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</si>
  <si>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</si>
  <si>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</si>
  <si>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</si>
  <si>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</si>
  <si>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</si>
  <si>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</si>
  <si>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</si>
  <si>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</si>
  <si>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</si>
  <si>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</si>
  <si>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</si>
  <si>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</si>
  <si>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</si>
  <si>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</si>
  <si>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</si>
  <si>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</si>
  <si>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</si>
  <si>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</si>
  <si>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</si>
  <si>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</si>
  <si>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</si>
  <si>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</si>
  <si>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</si>
  <si>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</si>
  <si>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</si>
  <si>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</si>
  <si>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</si>
  <si>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</si>
  <si>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</si>
  <si>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</si>
  <si>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</si>
  <si>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</si>
  <si>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</si>
  <si>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</si>
  <si>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</si>
  <si>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</si>
  <si>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</si>
  <si>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</si>
  <si>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</si>
  <si>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</si>
  <si>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</si>
  <si>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</si>
  <si>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</si>
  <si>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</si>
  <si>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</si>
  <si>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</si>
  <si>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</si>
  <si>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</si>
  <si>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</si>
  <si>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</si>
  <si>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</si>
  <si>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</si>
  <si>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</si>
  <si>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</si>
  <si>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</si>
  <si>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</si>
  <si>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</si>
  <si>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</si>
  <si>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</si>
  <si>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</si>
  <si>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</si>
  <si>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</si>
  <si>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</si>
  <si>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</si>
  <si>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</si>
  <si>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</si>
  <si>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</si>
  <si>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</si>
  <si>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</si>
  <si>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</si>
  <si>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</si>
  <si>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</si>
  <si>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</si>
  <si>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</si>
  <si>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</si>
  <si>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</si>
  <si>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</si>
  <si>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</si>
  <si>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</si>
  <si>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</si>
  <si>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</si>
  <si>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</si>
  <si>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</si>
  <si>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</si>
  <si>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</si>
  <si>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</si>
  <si>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</si>
  <si>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</si>
  <si>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</si>
  <si>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</si>
  <si>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</si>
  <si>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</si>
  <si>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</si>
  <si>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</si>
  <si>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</si>
  <si>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</si>
  <si>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</si>
  <si>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</si>
  <si>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</si>
  <si>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</si>
  <si>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</si>
  <si>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</si>
  <si>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</si>
  <si>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</si>
  <si>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</si>
  <si>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</si>
  <si>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</si>
  <si>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</si>
  <si>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</si>
  <si>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</si>
  <si>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</si>
  <si>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</si>
  <si>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</si>
  <si>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</si>
  <si>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</si>
  <si>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</si>
  <si>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</si>
  <si>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</si>
  <si>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</si>
  <si>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</si>
  <si>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</si>
  <si>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</si>
  <si>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</si>
  <si>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</si>
  <si>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</si>
  <si>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</si>
  <si>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</si>
  <si>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</si>
  <si>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</si>
  <si>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</si>
  <si>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</si>
  <si>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</si>
  <si>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</si>
  <si>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</si>
  <si>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</si>
  <si>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</si>
  <si>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</si>
  <si>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</si>
  <si>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</si>
  <si>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</si>
  <si>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</si>
  <si>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</si>
  <si>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</si>
  <si>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</si>
  <si>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</si>
  <si>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</si>
  <si>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</si>
  <si>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</si>
  <si>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</si>
  <si>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</si>
  <si>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</si>
  <si>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</si>
  <si>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</si>
  <si>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</si>
  <si>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</si>
  <si>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</si>
  <si>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</si>
  <si>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</si>
  <si>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</si>
  <si>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</si>
  <si>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</si>
  <si>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</si>
  <si>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</si>
  <si>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</si>
  <si>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</si>
  <si>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</si>
  <si>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</si>
  <si>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</si>
  <si>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</si>
  <si>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</si>
  <si>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</si>
  <si>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</si>
  <si>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</si>
  <si>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</si>
  <si>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</si>
  <si>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</si>
  <si>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</si>
  <si>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</si>
  <si>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</si>
  <si>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</si>
  <si>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</si>
  <si>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</si>
  <si>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</si>
  <si>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</si>
  <si>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</si>
  <si>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</si>
  <si>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</si>
  <si>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</si>
  <si>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</si>
  <si>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</si>
  <si>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</si>
  <si>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</si>
  <si>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</si>
  <si>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</si>
  <si>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</si>
  <si>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</si>
  <si>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</si>
  <si>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</si>
  <si>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</si>
  <si>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</si>
  <si>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</si>
  <si>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</si>
  <si>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</si>
  <si>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</si>
  <si>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</si>
  <si>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</si>
  <si>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</si>
  <si>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</si>
  <si>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</si>
  <si>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</si>
  <si>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</si>
  <si>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</si>
  <si>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</si>
  <si>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</si>
  <si>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</si>
  <si>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</si>
  <si>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</si>
  <si>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</si>
  <si>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</si>
  <si>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</si>
  <si>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</si>
  <si>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</si>
  <si>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</si>
  <si>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</si>
  <si>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</si>
  <si>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</si>
  <si>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</si>
  <si>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</si>
  <si>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</si>
  <si>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</si>
  <si>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</si>
  <si>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</si>
  <si>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</si>
  <si>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</si>
  <si>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</si>
  <si>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</si>
  <si>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</si>
  <si>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</si>
  <si>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</si>
  <si>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</si>
  <si>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</si>
  <si>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</si>
  <si>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</si>
  <si>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</si>
  <si>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</si>
  <si>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</si>
  <si>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</si>
  <si>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</si>
  <si>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</si>
  <si>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</si>
  <si>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</si>
  <si>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</si>
  <si>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</si>
  <si>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</si>
  <si>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</si>
  <si>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</si>
  <si>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</si>
  <si>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</si>
  <si>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</si>
  <si>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</si>
  <si>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</si>
  <si>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</si>
  <si>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</si>
  <si>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</si>
  <si>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</si>
  <si>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</si>
  <si>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</si>
  <si>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</si>
  <si>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</si>
  <si>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</si>
  <si>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</si>
  <si>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</si>
  <si>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</si>
  <si>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</si>
  <si>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</si>
  <si>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</si>
  <si>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</si>
  <si>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</si>
  <si>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</si>
  <si>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</si>
  <si>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</si>
  <si>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</si>
  <si>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</si>
  <si>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</si>
  <si>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</si>
  <si>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</si>
  <si>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</si>
  <si>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</si>
  <si>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</si>
  <si>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</si>
  <si>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</si>
  <si>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</si>
  <si>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</si>
  <si>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</si>
  <si>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</si>
  <si>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</si>
  <si>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</si>
  <si>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</si>
  <si>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</si>
  <si>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</si>
  <si>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</si>
  <si>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</si>
  <si>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</si>
  <si>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</si>
  <si>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</si>
  <si>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</si>
  <si>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</si>
  <si>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</si>
  <si>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</si>
  <si>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</si>
  <si>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</si>
  <si>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</si>
  <si>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</si>
  <si>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</si>
  <si>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</si>
  <si>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</si>
  <si>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</si>
  <si>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</si>
  <si>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</si>
  <si>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</si>
  <si>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</si>
  <si>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</si>
  <si>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</si>
  <si>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</si>
  <si>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</si>
  <si>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</si>
  <si>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</si>
  <si>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</si>
  <si>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</si>
  <si>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</si>
  <si>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</si>
  <si>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</si>
  <si>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</si>
  <si>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</si>
  <si>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</si>
  <si>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</si>
  <si>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</si>
  <si>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</si>
  <si>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</si>
  <si>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</si>
  <si>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</si>
  <si>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</si>
  <si>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</si>
  <si>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</si>
  <si>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</si>
  <si>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</si>
  <si>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</si>
  <si>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</si>
  <si>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</si>
  <si>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</si>
  <si>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</si>
  <si>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</si>
  <si>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</si>
  <si>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</si>
  <si>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</si>
  <si>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</si>
  <si>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</si>
  <si>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</si>
  <si>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</si>
  <si>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</si>
  <si>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</si>
  <si>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</si>
  <si>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</si>
  <si>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</si>
  <si>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</si>
  <si>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</si>
  <si>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</si>
  <si>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</si>
  <si>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</si>
  <si>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</si>
  <si>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</si>
  <si>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</si>
  <si>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</si>
  <si>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</si>
  <si>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</si>
  <si>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</si>
  <si>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</si>
  <si>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</si>
  <si>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</si>
  <si>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</si>
  <si>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</si>
  <si>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</si>
  <si>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</si>
  <si>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</si>
  <si>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</si>
  <si>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</si>
  <si>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</si>
  <si>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</si>
  <si>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</si>
  <si>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</si>
  <si>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</si>
  <si>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</si>
  <si>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</si>
  <si>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</si>
  <si>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</si>
  <si>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</si>
  <si>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</si>
  <si>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</si>
  <si>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</si>
  <si>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</si>
  <si>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</si>
  <si>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</si>
  <si>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</si>
  <si>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</si>
  <si>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</si>
  <si>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</si>
  <si>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</si>
  <si>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</si>
  <si>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</si>
  <si>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</si>
  <si>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</si>
  <si>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</si>
  <si>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</si>
  <si>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</si>
  <si>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</si>
  <si>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</si>
  <si>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</si>
  <si>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</si>
  <si>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</si>
  <si>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</si>
  <si>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</si>
  <si>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</si>
  <si>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</si>
  <si>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</si>
  <si>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</si>
  <si>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</si>
  <si>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</si>
  <si>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</si>
  <si>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</si>
  <si>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</si>
  <si>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</si>
  <si>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</si>
  <si>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</si>
  <si>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</si>
  <si>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</si>
  <si>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</si>
  <si>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</si>
  <si>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</si>
  <si>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</si>
  <si>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</si>
  <si>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</si>
  <si>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</si>
  <si>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</si>
  <si>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</si>
  <si>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</si>
  <si>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</si>
  <si>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</si>
  <si>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</si>
  <si>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</si>
  <si>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</si>
  <si>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</si>
  <si>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</si>
  <si>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</si>
  <si>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</si>
  <si>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</si>
  <si>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</si>
  <si>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</si>
  <si>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</si>
  <si>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</si>
  <si>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</si>
  <si>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</si>
  <si>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</si>
  <si>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</si>
  <si>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</si>
  <si>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</si>
  <si>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</si>
  <si>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</si>
  <si>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</si>
  <si>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</si>
  <si>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</si>
  <si>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</si>
  <si>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</si>
  <si>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</si>
  <si>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</si>
  <si>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</si>
  <si>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</si>
  <si>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</si>
  <si>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</si>
  <si>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</si>
  <si>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</si>
  <si>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</si>
  <si>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</si>
  <si>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</si>
  <si>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</si>
  <si>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</si>
  <si>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</si>
  <si>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</si>
  <si>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</si>
  <si>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</si>
  <si>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</si>
  <si>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</si>
  <si>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</si>
  <si>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</si>
  <si>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</si>
  <si>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</si>
  <si>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</si>
  <si>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</si>
  <si>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</si>
  <si>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</si>
  <si>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</si>
  <si>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</si>
  <si>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</si>
  <si>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</si>
  <si>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</si>
  <si>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</si>
  <si>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</si>
  <si>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</si>
  <si>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</si>
  <si>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</si>
  <si>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</si>
  <si>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</si>
  <si>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</si>
  <si>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</si>
  <si>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</si>
  <si>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</si>
  <si>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</si>
  <si>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</si>
  <si>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</si>
  <si>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</si>
  <si>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</si>
  <si>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</si>
  <si>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</si>
  <si>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</si>
  <si>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</si>
  <si>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</si>
  <si>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</si>
  <si>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</si>
  <si>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</si>
  <si>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</si>
  <si>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</si>
  <si>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</si>
  <si>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</si>
  <si>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</si>
  <si>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</si>
  <si>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</si>
  <si>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</si>
  <si>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</si>
  <si>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</si>
  <si>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</si>
  <si>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</si>
  <si>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</si>
  <si>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</si>
  <si>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</si>
  <si>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</si>
  <si>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</si>
  <si>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</si>
  <si>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</si>
  <si>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</si>
  <si>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</si>
  <si>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</si>
  <si>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</si>
  <si>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</si>
  <si>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</si>
  <si>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</si>
  <si>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</si>
  <si>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</si>
  <si>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</si>
  <si>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</si>
  <si>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</si>
  <si>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</si>
  <si>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</si>
  <si>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</si>
  <si>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</si>
  <si>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</si>
  <si>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</si>
  <si>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</si>
  <si>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</si>
  <si>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</si>
  <si>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</si>
  <si>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</si>
  <si>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</si>
  <si>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</si>
  <si>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</si>
  <si>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</si>
  <si>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</si>
  <si>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</si>
  <si>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</si>
  <si>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</si>
  <si>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</si>
  <si>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</si>
  <si>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</si>
  <si>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</si>
  <si>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</si>
  <si>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</si>
  <si>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</si>
  <si>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</si>
  <si>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</si>
  <si>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</si>
  <si>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</si>
  <si>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</si>
  <si>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</si>
  <si>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</si>
  <si>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</si>
  <si>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</si>
  <si>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</si>
  <si>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</si>
  <si>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</si>
  <si>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</si>
  <si>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</si>
  <si>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</si>
  <si>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</si>
  <si>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</si>
  <si>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</si>
  <si>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</si>
  <si>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</si>
  <si>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</si>
  <si>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</si>
  <si>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</si>
  <si>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</si>
  <si>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</si>
  <si>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</si>
  <si>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</si>
  <si>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</si>
  <si>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</si>
  <si>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</si>
  <si>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</si>
  <si>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</si>
  <si>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</si>
  <si>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</si>
  <si>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</si>
  <si>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</si>
  <si>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</si>
  <si>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</si>
  <si>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</si>
  <si>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</si>
  <si>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</si>
  <si>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</si>
  <si>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</si>
  <si>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</si>
  <si>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</si>
  <si>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</si>
  <si>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</si>
  <si>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</si>
  <si>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</si>
  <si>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</si>
  <si>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</si>
  <si>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</si>
  <si>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</si>
  <si>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</si>
  <si>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</si>
  <si>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</si>
  <si>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</si>
  <si>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</si>
  <si>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</si>
  <si>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</si>
  <si>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</si>
  <si>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</si>
  <si>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</si>
  <si>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</si>
  <si>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</si>
  <si>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</si>
  <si>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</si>
  <si>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</si>
  <si>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</si>
  <si>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</si>
  <si>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</si>
  <si>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</si>
  <si>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</si>
  <si>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</si>
  <si>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</si>
  <si>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</si>
  <si>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</si>
  <si>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</si>
  <si>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</si>
  <si>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</si>
  <si>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</si>
  <si>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</si>
  <si>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</si>
  <si>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</si>
  <si>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</si>
  <si>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</si>
  <si>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</si>
  <si>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</si>
  <si>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</si>
  <si>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</si>
  <si>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</si>
  <si>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</si>
  <si>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</si>
  <si>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</si>
  <si>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</si>
  <si>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</si>
  <si>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</si>
  <si>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</si>
  <si>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</si>
  <si>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</si>
  <si>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</si>
  <si>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</si>
  <si>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</si>
  <si>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</si>
  <si>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</si>
  <si>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</si>
  <si>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</si>
  <si>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</si>
  <si>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</si>
  <si>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</si>
  <si>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</si>
  <si>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</si>
  <si>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</si>
  <si>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</si>
  <si>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</si>
  <si>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</si>
  <si>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</si>
  <si>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</si>
  <si>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</si>
  <si>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</si>
  <si>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</si>
  <si>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</si>
  <si>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</si>
  <si>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</si>
  <si>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</si>
  <si>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</si>
  <si>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</si>
  <si>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</si>
  <si>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</si>
  <si>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</si>
  <si>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</si>
  <si>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</si>
  <si>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</si>
  <si>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</si>
  <si>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</si>
  <si>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</si>
  <si>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</si>
  <si>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</si>
  <si>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</si>
  <si>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</si>
  <si>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</si>
  <si>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</si>
  <si>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</si>
  <si>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</si>
  <si>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</si>
  <si>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</si>
  <si>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</si>
  <si>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</si>
  <si>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</si>
  <si>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</si>
  <si>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</si>
  <si>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</si>
  <si>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</si>
  <si>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</si>
  <si>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</si>
  <si>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</si>
  <si>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</si>
  <si>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</si>
  <si>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</si>
  <si>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</si>
  <si>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</si>
  <si>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</si>
  <si>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</si>
  <si>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</si>
  <si>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</si>
  <si>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</si>
  <si>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</si>
  <si>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</si>
  <si>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</si>
  <si>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</si>
  <si>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</si>
  <si>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</si>
  <si>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</si>
  <si>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</si>
  <si>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</si>
  <si>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</si>
  <si>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</si>
  <si>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</si>
  <si>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</si>
  <si>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</si>
  <si>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</si>
  <si>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</si>
  <si>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</si>
  <si>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</si>
  <si>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</si>
  <si>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</si>
  <si>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</si>
  <si>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</si>
  <si>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</si>
  <si>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</si>
  <si>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</si>
  <si>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</si>
  <si>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</si>
  <si>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</si>
  <si>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</si>
  <si>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</si>
  <si>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</si>
  <si>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</si>
  <si>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</si>
  <si>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</si>
  <si>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</si>
  <si>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</si>
  <si>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</si>
  <si>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</si>
  <si>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</si>
  <si>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</si>
  <si>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</si>
  <si>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</si>
  <si>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</si>
  <si>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</si>
  <si>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</si>
  <si>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</si>
  <si>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</si>
  <si>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</si>
  <si>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</si>
  <si>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</si>
  <si>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</si>
  <si>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</si>
  <si>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</si>
  <si>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</si>
  <si>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</si>
  <si>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</si>
  <si>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</si>
  <si>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</si>
  <si>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</si>
  <si>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</si>
  <si>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</si>
  <si>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</si>
  <si>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</si>
  <si>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</si>
  <si>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</si>
  <si>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</si>
  <si>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</si>
  <si>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</si>
  <si>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</si>
  <si>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</si>
  <si>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</si>
  <si>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</si>
  <si>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</si>
  <si>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</si>
  <si>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</si>
  <si>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</si>
  <si>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</si>
  <si>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</si>
  <si>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</si>
  <si>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</si>
  <si>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</si>
  <si>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</si>
  <si>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</si>
  <si>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</si>
  <si>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</si>
  <si>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</si>
  <si>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</si>
  <si>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</si>
  <si>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</si>
  <si>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</si>
  <si>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</si>
  <si>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</si>
  <si>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</si>
  <si>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</si>
  <si>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</si>
  <si>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</si>
  <si>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</si>
  <si>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</si>
  <si>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</si>
  <si>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</si>
  <si>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</si>
  <si>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</si>
  <si>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</si>
  <si>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</si>
  <si>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</si>
  <si>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</si>
  <si>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</si>
  <si>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</si>
  <si>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</si>
  <si>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</si>
  <si>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</si>
  <si>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</si>
  <si>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</si>
  <si>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</si>
  <si>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</si>
  <si>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</si>
  <si>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</si>
  <si>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</si>
  <si>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</si>
  <si>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</si>
  <si>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</si>
  <si>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</si>
  <si>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</si>
  <si>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</si>
  <si>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</si>
  <si>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</si>
  <si>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</si>
  <si>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</si>
  <si>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</si>
  <si>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</si>
  <si>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</si>
  <si>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</si>
  <si>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</si>
  <si>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</si>
  <si>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</si>
  <si>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</si>
  <si>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</si>
  <si>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</si>
  <si>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</si>
  <si>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</si>
  <si>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</si>
  <si>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</si>
  <si>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</si>
  <si>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</si>
  <si>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</si>
  <si>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</si>
  <si>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</si>
  <si>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</si>
  <si>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</si>
  <si>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</si>
  <si>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</si>
  <si>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</si>
  <si>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</si>
  <si>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</si>
  <si>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</si>
  <si>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</si>
  <si>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</si>
  <si>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</si>
  <si>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</si>
  <si>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</si>
  <si>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</si>
  <si>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</si>
  <si>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</si>
  <si>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</si>
  <si>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</si>
  <si>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</si>
  <si>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</si>
  <si>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</si>
  <si>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</si>
  <si>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</si>
  <si>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</si>
  <si>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</si>
  <si>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</si>
  <si>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</si>
  <si>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</si>
  <si>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</si>
  <si>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</si>
  <si>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</si>
  <si>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</si>
  <si>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</si>
  <si>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</si>
  <si>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</si>
  <si>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</si>
  <si>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</si>
  <si>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</si>
  <si>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</si>
  <si>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</si>
  <si>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</si>
  <si>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</si>
  <si>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</si>
  <si>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</si>
  <si>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</si>
  <si>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</si>
  <si>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</si>
  <si>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</si>
  <si>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</si>
  <si>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</si>
  <si>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</si>
  <si>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</si>
  <si>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</si>
  <si>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</si>
  <si>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</si>
  <si>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</si>
  <si>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</si>
  <si>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</si>
  <si>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</si>
  <si>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</si>
  <si>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</si>
  <si>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</si>
  <si>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</si>
  <si>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</si>
  <si>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</si>
  <si>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</si>
  <si>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</si>
  <si>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</si>
  <si>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</si>
  <si>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</si>
  <si>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</si>
  <si>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</si>
  <si>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</si>
  <si>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</si>
  <si>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</si>
  <si>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</si>
  <si>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</si>
  <si>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</si>
  <si>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</si>
  <si>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</si>
  <si>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</si>
  <si>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</si>
  <si>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</si>
  <si>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</si>
  <si>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</si>
  <si>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</si>
  <si>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</si>
  <si>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</si>
  <si>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</si>
  <si>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</si>
  <si>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</si>
  <si>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</si>
  <si>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</si>
  <si>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</si>
  <si>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</si>
  <si>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</si>
  <si>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</si>
  <si>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</si>
  <si>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</si>
  <si>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</si>
  <si>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</si>
  <si>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</si>
  <si>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</si>
  <si>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</si>
  <si>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</si>
  <si>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</si>
  <si>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</si>
  <si>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</si>
  <si>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</si>
  <si>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</si>
  <si>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</si>
  <si>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</si>
  <si>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</si>
  <si>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</si>
  <si>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</si>
  <si>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</si>
  <si>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</si>
  <si>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</si>
  <si>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</si>
  <si>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</si>
  <si>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</si>
  <si>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</si>
  <si>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</si>
  <si>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</si>
  <si>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</si>
  <si>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</si>
  <si>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</si>
  <si>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</si>
  <si>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</si>
  <si>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</si>
  <si>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</si>
  <si>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</si>
  <si>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</si>
  <si>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</si>
  <si>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</si>
  <si>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</si>
  <si>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</si>
  <si>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</si>
  <si>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</si>
  <si>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</si>
  <si>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</si>
  <si>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</si>
  <si>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</si>
  <si>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</si>
  <si>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</si>
  <si>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</si>
  <si>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</si>
  <si>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</si>
  <si>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</si>
  <si>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</si>
  <si>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</si>
  <si>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</si>
  <si>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</si>
  <si>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</si>
  <si>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</si>
  <si>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</si>
  <si>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</si>
  <si>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</si>
  <si>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</si>
  <si>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</si>
  <si>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</si>
  <si>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</si>
  <si>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</si>
  <si>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</si>
  <si>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</si>
  <si>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</si>
  <si>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</si>
  <si>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</si>
  <si>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</si>
  <si>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</si>
  <si>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</si>
  <si>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</si>
  <si>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</si>
  <si>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</si>
  <si>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</si>
  <si>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</si>
  <si>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</si>
  <si>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</si>
  <si>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</si>
  <si>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</si>
  <si>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</si>
  <si>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</si>
  <si>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</si>
  <si>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</si>
  <si>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</si>
  <si>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</si>
  <si>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</si>
  <si>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</si>
  <si>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</si>
  <si>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</si>
  <si>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</si>
  <si>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</si>
  <si>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</si>
  <si>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</si>
  <si>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</si>
  <si>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</si>
  <si>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</si>
  <si>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</si>
  <si>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</si>
  <si>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</si>
  <si>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</si>
  <si>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</si>
  <si>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</si>
  <si>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</si>
  <si>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</si>
  <si>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</si>
  <si>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</si>
  <si>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</si>
  <si>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</si>
  <si>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</si>
  <si>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</si>
  <si>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</si>
  <si>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</si>
  <si>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</si>
  <si>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</si>
  <si>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</si>
  <si>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</si>
  <si>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</si>
  <si>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</si>
  <si>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</si>
  <si>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</si>
  <si>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</si>
  <si>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</si>
  <si>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</si>
  <si>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</si>
  <si>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</si>
  <si>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</si>
  <si>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</si>
  <si>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</si>
  <si>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</si>
  <si>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</si>
  <si>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</si>
  <si>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</si>
  <si>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</si>
  <si>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</si>
  <si>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</si>
  <si>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</si>
  <si>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</si>
  <si>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</si>
  <si>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</si>
  <si>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</si>
  <si>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</si>
  <si>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</si>
  <si>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</si>
  <si>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</si>
  <si>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</si>
  <si>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</si>
  <si>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</si>
  <si>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</si>
  <si>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</si>
  <si>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</si>
  <si>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</si>
  <si>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</si>
  <si>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</si>
  <si>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</si>
  <si>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</si>
  <si>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</si>
  <si>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</si>
  <si>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</si>
  <si>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</si>
  <si>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</si>
  <si>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</si>
  <si>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</si>
  <si>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</si>
  <si>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</si>
  <si>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</si>
  <si>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</si>
  <si>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</si>
  <si>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</si>
  <si>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</si>
  <si>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</si>
  <si>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</si>
  <si>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</si>
  <si>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</si>
  <si>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</si>
  <si>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</si>
  <si>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</si>
  <si>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</si>
  <si>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</si>
  <si>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</si>
  <si>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</si>
  <si>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</si>
  <si>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</si>
  <si>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</si>
  <si>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</si>
  <si>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</si>
  <si>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</si>
  <si>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</si>
  <si>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</si>
  <si>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</si>
  <si>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</si>
  <si>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</si>
  <si>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</si>
  <si>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</si>
  <si>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</si>
  <si>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</si>
  <si>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</si>
  <si>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</si>
  <si>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</si>
  <si>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</si>
  <si>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</si>
  <si>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</si>
  <si>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</si>
  <si>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</si>
  <si>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</si>
  <si>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</si>
  <si>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</si>
  <si>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</si>
  <si>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</si>
  <si>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</si>
  <si>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</si>
  <si>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</si>
  <si>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</si>
  <si>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</si>
  <si>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</si>
  <si>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</si>
  <si>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</si>
  <si>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</si>
  <si>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</si>
  <si>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</si>
  <si>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</si>
  <si>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</si>
  <si>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</si>
  <si>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</si>
  <si>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</si>
  <si>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</si>
  <si>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</si>
  <si>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</si>
  <si>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</si>
  <si>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</si>
  <si>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</si>
  <si>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</si>
  <si>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</si>
  <si>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</si>
  <si>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</si>
  <si>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</si>
  <si>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</si>
  <si>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</si>
  <si>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</si>
  <si>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</si>
  <si>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</si>
  <si>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</si>
  <si>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</si>
  <si>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</si>
  <si>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</si>
  <si>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</si>
  <si>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</si>
  <si>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</si>
  <si>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</si>
  <si>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</si>
  <si>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</si>
  <si>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</si>
  <si>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</si>
  <si>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</si>
  <si>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</si>
  <si>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</si>
  <si>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</si>
  <si>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</si>
  <si>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</si>
  <si>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</si>
  <si>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</si>
  <si>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</si>
  <si>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</si>
  <si>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</si>
  <si>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</si>
  <si>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</si>
  <si>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</si>
  <si>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</si>
  <si>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</si>
  <si>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</si>
  <si>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</si>
  <si>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</si>
  <si>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</si>
  <si>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</si>
  <si>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</si>
  <si>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</si>
  <si>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</si>
  <si>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</si>
  <si>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</si>
  <si>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</si>
  <si>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</si>
  <si>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</si>
  <si>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</si>
  <si>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</si>
  <si>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</si>
  <si>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</si>
  <si>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</si>
  <si>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</si>
  <si>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</si>
  <si>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</si>
  <si>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</si>
  <si>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</si>
  <si>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</si>
  <si>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</si>
  <si>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</si>
  <si>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</si>
  <si>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</si>
  <si>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</si>
  <si>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</si>
  <si>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</si>
  <si>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</si>
  <si>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</si>
  <si>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</si>
  <si>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</si>
  <si>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</si>
  <si>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</si>
  <si>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</si>
  <si>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</si>
  <si>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</si>
  <si>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</si>
  <si>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</si>
  <si>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</si>
  <si>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</si>
  <si>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</si>
  <si>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</si>
  <si>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</si>
  <si>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</si>
  <si>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</si>
  <si>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</si>
  <si>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</si>
  <si>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</si>
  <si>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</si>
  <si>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</si>
  <si>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</si>
  <si>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</si>
  <si>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</si>
  <si>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</si>
  <si>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</si>
  <si>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</si>
  <si>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</si>
  <si>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</si>
  <si>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</si>
  <si>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</si>
  <si>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</si>
  <si>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</si>
  <si>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</si>
  <si>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</si>
  <si>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</si>
  <si>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</si>
  <si>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</si>
  <si>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</si>
  <si>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</si>
  <si>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</si>
  <si>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</si>
  <si>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</si>
  <si>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</si>
  <si>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</si>
  <si>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</si>
  <si>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</si>
  <si>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</si>
  <si>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</si>
  <si>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</si>
  <si>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</si>
  <si>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</si>
  <si>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</si>
  <si>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</si>
  <si>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</si>
  <si>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</si>
  <si>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</si>
  <si>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</si>
  <si>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</si>
  <si>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</si>
  <si>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</si>
  <si>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</si>
  <si>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</si>
  <si>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</si>
  <si>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</si>
  <si>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</si>
  <si>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</si>
  <si>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</si>
  <si>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</si>
  <si>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</si>
  <si>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</si>
  <si>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</si>
  <si>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</si>
  <si>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</si>
  <si>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</si>
  <si>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</si>
  <si>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</si>
  <si>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</si>
  <si>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</si>
  <si>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</si>
  <si>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</si>
  <si>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</si>
  <si>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</si>
  <si>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</si>
  <si>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</si>
  <si>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</si>
  <si>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</si>
  <si>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</si>
  <si>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</si>
  <si>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</si>
  <si>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</si>
  <si>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</si>
  <si>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</si>
  <si>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</si>
  <si>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</si>
  <si>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</si>
  <si>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</si>
  <si>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</si>
  <si>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</si>
  <si>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</si>
  <si>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</si>
  <si>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</si>
  <si>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</si>
  <si>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</si>
  <si>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</si>
  <si>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</si>
  <si>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</si>
  <si>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</si>
  <si>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</si>
  <si>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</si>
  <si>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</si>
  <si>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</si>
  <si>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</si>
  <si>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</si>
  <si>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</si>
  <si>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</si>
  <si>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</si>
  <si>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</si>
  <si>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</si>
  <si>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</si>
  <si>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</si>
  <si>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</si>
  <si>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</si>
  <si>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</si>
  <si>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</si>
  <si>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</si>
  <si>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</si>
  <si>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</si>
  <si>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</si>
  <si>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</si>
  <si>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</si>
  <si>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</si>
  <si>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</si>
  <si>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</si>
  <si>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</si>
  <si>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</si>
  <si>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</si>
  <si>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</si>
  <si>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</si>
  <si>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</si>
  <si>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</si>
  <si>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</si>
  <si>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</si>
  <si>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</si>
  <si>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</si>
  <si>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</si>
  <si>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</si>
  <si>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</si>
  <si>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</si>
  <si>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</si>
  <si>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</si>
  <si>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</si>
  <si>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</si>
  <si>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</si>
  <si>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</si>
  <si>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</si>
  <si>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</si>
  <si>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</si>
  <si>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</si>
  <si>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</si>
  <si>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</si>
  <si>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</si>
  <si>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</si>
  <si>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</si>
  <si>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</si>
  <si>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</si>
  <si>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</si>
  <si>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</si>
  <si>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</si>
  <si>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</si>
  <si>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</si>
  <si>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</si>
  <si>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</si>
  <si>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</si>
  <si>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</si>
  <si>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</si>
  <si>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</si>
  <si>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</si>
  <si>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</si>
  <si>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</si>
  <si>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</si>
  <si>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</si>
  <si>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</si>
  <si>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</si>
  <si>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</si>
  <si>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</si>
  <si>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</si>
  <si>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</si>
  <si>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</si>
  <si>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</si>
  <si>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</si>
  <si>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</si>
  <si>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</si>
  <si>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</si>
  <si>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</si>
  <si>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</si>
  <si>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</si>
  <si>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</si>
  <si>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</si>
  <si>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</si>
  <si>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</si>
  <si>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</si>
  <si>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</si>
  <si>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</si>
  <si>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</si>
  <si>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</si>
  <si>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</si>
  <si>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</si>
  <si>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</si>
  <si>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</si>
  <si>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</si>
  <si>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</si>
  <si>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</si>
  <si>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</si>
  <si>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</si>
  <si>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</si>
  <si>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</si>
  <si>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</si>
  <si>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</si>
  <si>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</si>
  <si>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</si>
  <si>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</si>
  <si>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</si>
  <si>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</si>
  <si>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</si>
  <si>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</si>
  <si>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</si>
  <si>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</si>
  <si>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</si>
  <si>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</si>
  <si>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</si>
  <si>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</si>
  <si>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</si>
  <si>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</si>
  <si>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</si>
  <si>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</si>
  <si>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</si>
  <si>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</si>
  <si>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</si>
  <si>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</si>
  <si>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</si>
  <si>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</si>
  <si>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</si>
  <si>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</si>
  <si>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</si>
  <si>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</si>
  <si>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</si>
  <si>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</si>
  <si>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</si>
  <si>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</si>
  <si>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</si>
  <si>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</si>
  <si>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</si>
  <si>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</si>
  <si>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</si>
  <si>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</si>
  <si>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</si>
  <si>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</si>
  <si>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</si>
  <si>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</si>
  <si>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</si>
  <si>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</si>
  <si>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</si>
  <si>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</si>
  <si>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</si>
  <si>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</si>
  <si>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</si>
  <si>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</si>
  <si>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</si>
  <si>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</si>
  <si>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</si>
  <si>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</si>
  <si>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</si>
  <si>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</si>
  <si>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</si>
  <si>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</si>
  <si>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</si>
  <si>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</si>
  <si>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</si>
  <si>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</si>
  <si>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</si>
  <si>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</si>
  <si>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</si>
  <si>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</si>
  <si>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</si>
  <si>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</si>
  <si>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</si>
  <si>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</si>
  <si>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</si>
  <si>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</si>
  <si>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</si>
  <si>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</si>
  <si>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</si>
  <si>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</si>
  <si>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</si>
  <si>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</si>
  <si>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</si>
  <si>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</si>
  <si>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</si>
  <si>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</si>
  <si>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</si>
  <si>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</si>
  <si>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</si>
  <si>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</si>
  <si>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</si>
  <si>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</si>
  <si>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</si>
  <si>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</si>
  <si>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</si>
  <si>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</si>
  <si>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</si>
  <si>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</si>
  <si>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</si>
  <si>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</si>
  <si>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</si>
  <si>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</si>
  <si>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</si>
  <si>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</si>
  <si>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</si>
  <si>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</si>
  <si>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</si>
  <si>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</si>
  <si>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</si>
  <si>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</si>
  <si>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</si>
  <si>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</si>
  <si>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</si>
  <si>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</si>
  <si>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</si>
  <si>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</si>
  <si>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</si>
  <si>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</si>
  <si>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</si>
  <si>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</si>
  <si>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</si>
  <si>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</si>
  <si>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</si>
  <si>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</si>
  <si>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</si>
  <si>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</si>
  <si>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</si>
  <si>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</si>
  <si>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</si>
  <si>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</si>
  <si>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</si>
  <si>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</si>
  <si>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</si>
  <si>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</si>
  <si>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</si>
  <si>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</si>
  <si>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</si>
  <si>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</si>
  <si>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</si>
  <si>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</si>
  <si>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</si>
  <si>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</si>
  <si>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</si>
  <si>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</si>
  <si>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</si>
  <si>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</si>
  <si>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</si>
  <si>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</si>
  <si>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</si>
  <si>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</si>
  <si>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</si>
  <si>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</si>
  <si>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</si>
  <si>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</si>
  <si>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</si>
  <si>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</si>
  <si>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</si>
  <si>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</si>
  <si>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</si>
  <si>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</si>
  <si>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</si>
  <si>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</si>
  <si>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</si>
  <si>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</si>
  <si>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</si>
  <si>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</si>
  <si>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</si>
  <si>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</si>
  <si>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</si>
  <si>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</si>
  <si>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</si>
  <si>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</si>
  <si>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</si>
  <si>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</si>
  <si>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</si>
  <si>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</si>
  <si>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</si>
  <si>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</si>
  <si>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</si>
  <si>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</si>
  <si>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</si>
  <si>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</si>
  <si>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</si>
  <si>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</si>
  <si>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</si>
  <si>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</si>
  <si>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</si>
  <si>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</si>
  <si>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</si>
  <si>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</si>
  <si>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</si>
  <si>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</si>
  <si>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</si>
  <si>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</si>
  <si>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</si>
  <si>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</si>
  <si>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</si>
  <si>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</si>
  <si>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</si>
  <si>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</si>
  <si>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</si>
  <si>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</si>
  <si>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</si>
  <si>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</si>
  <si>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</si>
  <si>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</si>
  <si>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</si>
  <si>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</si>
  <si>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</si>
  <si>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</si>
  <si>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</si>
  <si>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</si>
  <si>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</si>
  <si>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</si>
  <si>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</si>
  <si>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</si>
  <si>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</si>
  <si>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</si>
  <si>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</si>
  <si>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</si>
  <si>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</si>
  <si>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</si>
  <si>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</si>
  <si>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</si>
  <si>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</si>
  <si>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</si>
  <si>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</si>
  <si>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</si>
  <si>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</si>
  <si>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</si>
  <si>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</si>
  <si>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</si>
  <si>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</si>
  <si>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</si>
  <si>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</si>
  <si>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</si>
  <si>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</si>
  <si>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</si>
  <si>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</si>
  <si>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</si>
  <si>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</si>
  <si>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</si>
  <si>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</si>
  <si>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</si>
  <si>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</si>
  <si>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</si>
  <si>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</si>
  <si>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</si>
  <si>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</si>
  <si>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</si>
  <si>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</si>
  <si>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</si>
  <si>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</si>
  <si>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</si>
  <si>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</si>
  <si>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</si>
  <si>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</si>
  <si>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</si>
  <si>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</si>
  <si>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</si>
  <si>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</si>
  <si>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</si>
  <si>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</si>
  <si>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</si>
  <si>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</si>
  <si>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</si>
  <si>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</si>
  <si>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</si>
  <si>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</si>
  <si>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</si>
  <si>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</si>
  <si>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</si>
  <si>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</si>
  <si>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</si>
  <si>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</si>
  <si>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</si>
  <si>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</si>
  <si>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</si>
  <si>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</si>
  <si>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</si>
  <si>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</si>
  <si>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</si>
  <si>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</si>
  <si>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</si>
  <si>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</si>
  <si>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</si>
  <si>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</si>
  <si>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</si>
  <si>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</si>
  <si>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</si>
  <si>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</si>
  <si>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</si>
  <si>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</si>
  <si>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</si>
  <si>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</si>
  <si>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</si>
  <si>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</si>
  <si>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</si>
  <si>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</si>
  <si>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</si>
  <si>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</si>
  <si>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</si>
  <si>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</si>
  <si>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</si>
  <si>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</si>
  <si>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</si>
  <si>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</si>
  <si>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</si>
  <si>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</si>
  <si>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</si>
  <si>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</si>
  <si>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</si>
  <si>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</si>
  <si>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</si>
  <si>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</si>
  <si>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</si>
  <si>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</si>
  <si>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</si>
  <si>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</si>
  <si>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</si>
  <si>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</si>
  <si>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</si>
  <si>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</si>
  <si>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</si>
  <si>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</si>
  <si>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</si>
  <si>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</si>
  <si>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</si>
  <si>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</si>
  <si>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</si>
  <si>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</si>
  <si>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</si>
  <si>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</si>
  <si>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</si>
  <si>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</si>
  <si>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</si>
  <si>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</si>
  <si>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</si>
  <si>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</si>
  <si>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</si>
  <si>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</si>
  <si>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</si>
  <si>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</si>
  <si>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</si>
  <si>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</si>
  <si>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</si>
  <si>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</si>
  <si>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</si>
  <si>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</si>
  <si>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</si>
  <si>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</si>
  <si>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</si>
  <si>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</si>
  <si>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</si>
  <si>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</si>
  <si>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</si>
  <si>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</si>
  <si>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</si>
  <si>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</si>
  <si>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</si>
  <si>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</si>
  <si>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</si>
  <si>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</si>
  <si>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</si>
  <si>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</si>
  <si>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</si>
  <si>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</si>
  <si>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</si>
  <si>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</si>
  <si>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</si>
  <si>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</si>
  <si>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</si>
  <si>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</si>
  <si>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</si>
  <si>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</si>
  <si>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</si>
  <si>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</si>
  <si>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</si>
  <si>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</si>
  <si>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</si>
  <si>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</si>
  <si>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</si>
  <si>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</si>
  <si>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</si>
  <si>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</si>
  <si>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</si>
  <si>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</si>
  <si>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</si>
  <si>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</si>
  <si>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</si>
  <si>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</si>
  <si>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</si>
  <si>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</si>
  <si>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</si>
  <si>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</si>
  <si>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</si>
  <si>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</si>
  <si>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</si>
  <si>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</si>
  <si>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</si>
  <si>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</si>
  <si>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</si>
  <si>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</si>
  <si>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</si>
  <si>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</si>
  <si>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</si>
  <si>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</si>
  <si>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</si>
  <si>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</si>
  <si>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</si>
  <si>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</si>
  <si>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</si>
  <si>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</si>
  <si>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</si>
  <si>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</si>
  <si>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</si>
  <si>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</si>
  <si>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</si>
  <si>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</si>
  <si>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</si>
  <si>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</si>
  <si>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</si>
  <si>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</si>
  <si>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</si>
  <si>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</si>
  <si>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</si>
  <si>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</si>
  <si>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</si>
  <si>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</si>
  <si>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</si>
  <si>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</si>
  <si>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</si>
  <si>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</si>
  <si>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</si>
  <si>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</si>
  <si>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</si>
  <si>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</si>
  <si>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</si>
  <si>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</si>
  <si>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</si>
  <si>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</si>
  <si>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</si>
  <si>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</si>
  <si>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</si>
  <si>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</si>
  <si>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</si>
  <si>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</si>
  <si>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</si>
  <si>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</si>
  <si>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</si>
  <si>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</si>
  <si>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</si>
  <si>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</si>
  <si>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</si>
  <si>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</si>
  <si>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</si>
  <si>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</si>
  <si>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</si>
  <si>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</si>
  <si>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</si>
  <si>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</si>
  <si>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</si>
  <si>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</si>
  <si>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</si>
  <si>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</si>
  <si>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</si>
  <si>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</si>
  <si>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</si>
  <si>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</si>
  <si>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</si>
  <si>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</si>
  <si>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</si>
  <si>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</si>
  <si>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</si>
  <si>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</si>
  <si>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</si>
  <si>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</si>
  <si>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</si>
  <si>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</si>
  <si>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</si>
  <si>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</si>
  <si>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</si>
  <si>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</si>
  <si>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</si>
  <si>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</si>
  <si>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</si>
  <si>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</si>
  <si>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</si>
  <si>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</si>
  <si>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</si>
  <si>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</si>
  <si>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</si>
  <si>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</si>
  <si>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</si>
  <si>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</si>
  <si>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</si>
  <si>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</si>
  <si>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</si>
  <si>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</si>
  <si>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</si>
  <si>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</si>
  <si>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</si>
  <si>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</si>
  <si>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</si>
  <si>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</si>
  <si>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</si>
  <si>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</si>
  <si>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</si>
  <si>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</si>
  <si>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</si>
  <si>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</si>
  <si>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</si>
  <si>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</si>
  <si>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</si>
  <si>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</si>
  <si>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</si>
  <si>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</si>
  <si>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</si>
  <si>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</si>
  <si>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</si>
  <si>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</si>
  <si>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</si>
  <si>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</si>
  <si>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</si>
  <si>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</si>
  <si>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</si>
  <si>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</si>
  <si>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</si>
  <si>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</si>
  <si>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</si>
  <si>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</si>
  <si>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</si>
  <si>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</si>
  <si>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</si>
  <si>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</si>
  <si>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</si>
  <si>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</si>
  <si>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</si>
  <si>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</si>
  <si>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</si>
  <si>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</si>
  <si>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</si>
  <si>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</si>
  <si>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</si>
  <si>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</si>
  <si>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</si>
  <si>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</si>
  <si>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</si>
  <si>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</si>
  <si>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</si>
  <si>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</si>
  <si>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</si>
  <si>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</si>
  <si>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</si>
  <si>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</si>
  <si>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</si>
  <si>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</si>
  <si>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</si>
  <si>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</si>
  <si>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</si>
  <si>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</si>
  <si>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</si>
  <si>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</si>
  <si>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</si>
  <si>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</si>
  <si>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</si>
  <si>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</si>
  <si>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</si>
  <si>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</si>
  <si>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</si>
  <si>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</si>
  <si>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</si>
  <si>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</si>
  <si>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</si>
  <si>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</si>
  <si>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</si>
  <si>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</si>
  <si>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</si>
  <si>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</si>
  <si>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</si>
  <si>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</si>
  <si>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</si>
  <si>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</si>
  <si>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</si>
  <si>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</si>
  <si>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</si>
  <si>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</si>
  <si>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</si>
  <si>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</si>
  <si>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</si>
  <si>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</si>
  <si>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</si>
  <si>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</si>
  <si>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</si>
  <si>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</si>
  <si>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</si>
  <si>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</si>
  <si>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</si>
  <si>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</si>
  <si>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</si>
  <si>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</si>
  <si>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</si>
  <si>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</si>
  <si>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</si>
  <si>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</si>
  <si>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</si>
  <si>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</si>
  <si>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</si>
  <si>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</si>
  <si>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</si>
  <si>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</si>
  <si>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</si>
  <si>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</si>
  <si>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</si>
  <si>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</si>
  <si>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</si>
  <si>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</si>
  <si>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</si>
  <si>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</si>
  <si>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</si>
  <si>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</si>
  <si>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</si>
  <si>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</si>
  <si>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</si>
  <si>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</si>
  <si>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</si>
  <si>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</si>
  <si>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</si>
  <si>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</si>
  <si>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</si>
  <si>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</si>
  <si>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</si>
  <si>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</si>
  <si>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</si>
  <si>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</si>
  <si>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</si>
  <si>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</si>
  <si>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</si>
  <si>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</si>
  <si>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</si>
  <si>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</si>
  <si>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</si>
  <si>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</si>
  <si>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</si>
  <si>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</si>
  <si>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</si>
  <si>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</si>
  <si>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</si>
  <si>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</si>
  <si>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</si>
  <si>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</si>
  <si>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</si>
  <si>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</si>
  <si>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</si>
  <si>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</si>
  <si>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</si>
  <si>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</si>
  <si>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</si>
  <si>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</si>
  <si>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</si>
  <si>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</si>
  <si>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</si>
  <si>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</si>
  <si>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</si>
  <si>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</si>
  <si>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</si>
  <si>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</si>
  <si>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</si>
  <si>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</si>
  <si>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</si>
  <si>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</si>
  <si>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</si>
  <si>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</si>
  <si>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</si>
  <si>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</si>
  <si>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</si>
  <si>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</si>
  <si>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</si>
  <si>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</si>
  <si>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</si>
  <si>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</si>
  <si>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</si>
  <si>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</si>
  <si>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</si>
  <si>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</si>
  <si>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</si>
  <si>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</si>
  <si>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</si>
  <si>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</si>
  <si>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</si>
  <si>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</si>
  <si>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</si>
  <si>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</si>
  <si>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</si>
  <si>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</si>
  <si>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</si>
  <si>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</si>
  <si>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</si>
  <si>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</si>
  <si>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</si>
  <si>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</si>
  <si>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</si>
  <si>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</si>
  <si>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</si>
  <si>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</si>
  <si>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</si>
  <si>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</si>
  <si>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</si>
  <si>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</si>
  <si>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</si>
  <si>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</si>
  <si>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</si>
  <si>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</si>
  <si>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</si>
  <si>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</si>
  <si>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</si>
  <si>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</si>
  <si>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</si>
  <si>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</si>
  <si>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</si>
  <si>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</si>
  <si>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</si>
  <si>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</si>
  <si>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</si>
  <si>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</si>
  <si>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</si>
  <si>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</si>
  <si>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</si>
  <si>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</si>
  <si>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</si>
  <si>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</si>
  <si>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</si>
  <si>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</si>
  <si>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</si>
  <si>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</si>
  <si>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</si>
  <si>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</si>
  <si>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</si>
  <si>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</si>
  <si>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</si>
  <si>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</si>
  <si>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</si>
  <si>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</si>
  <si>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</si>
  <si>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</si>
  <si>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</si>
  <si>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</si>
  <si>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</si>
  <si>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</si>
  <si>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</si>
  <si>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</si>
  <si>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</si>
  <si>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</si>
  <si>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</si>
  <si>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</si>
  <si>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</si>
  <si>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</si>
  <si>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</si>
  <si>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</si>
  <si>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</si>
  <si>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</si>
  <si>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</si>
  <si>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</si>
  <si>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</si>
  <si>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</si>
  <si>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</si>
  <si>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</si>
  <si>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</si>
  <si>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</si>
  <si>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</si>
  <si>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</si>
  <si>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</si>
  <si>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</si>
  <si>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</si>
  <si>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</si>
  <si>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</si>
  <si>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</si>
  <si>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</si>
  <si>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</si>
  <si>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</si>
  <si>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</si>
  <si>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</si>
  <si>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</si>
  <si>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</si>
  <si>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</si>
  <si>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</si>
  <si>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</si>
  <si>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</si>
  <si>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</si>
  <si>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</si>
  <si>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</si>
  <si>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</si>
  <si>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</si>
  <si>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</si>
  <si>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</si>
  <si>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</si>
  <si>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</si>
  <si>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</si>
  <si>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</si>
  <si>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</si>
  <si>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</si>
  <si>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</si>
  <si>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</si>
  <si>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</si>
  <si>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</si>
  <si>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</si>
  <si>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</si>
  <si>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</si>
  <si>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</si>
  <si>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</si>
  <si>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</si>
  <si>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</si>
  <si>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</si>
  <si>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</si>
  <si>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</si>
  <si>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</si>
  <si>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</si>
  <si>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</si>
  <si>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</si>
  <si>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</si>
  <si>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</si>
  <si>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</si>
  <si>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</si>
  <si>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</si>
  <si>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</si>
  <si>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</si>
  <si>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</si>
  <si>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</si>
  <si>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</si>
  <si>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</si>
  <si>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</si>
  <si>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</si>
  <si>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</si>
  <si>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</si>
  <si>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</si>
  <si>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</si>
  <si>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</si>
  <si>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</si>
  <si>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</si>
  <si>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</si>
  <si>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</si>
  <si>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</si>
  <si>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</si>
  <si>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</si>
  <si>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</si>
  <si>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</si>
  <si>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</si>
  <si>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</si>
  <si>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</si>
  <si>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</si>
  <si>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</si>
  <si>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</si>
  <si>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</si>
  <si>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</si>
  <si>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</si>
  <si>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</si>
  <si>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</si>
  <si>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</si>
  <si>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</si>
  <si>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</si>
  <si>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</si>
  <si>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</si>
  <si>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</si>
  <si>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</si>
  <si>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</si>
  <si>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</si>
  <si>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</si>
  <si>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</si>
  <si>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</si>
  <si>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</si>
  <si>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</si>
  <si>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</si>
  <si>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</si>
  <si>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</si>
  <si>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</si>
  <si>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</si>
  <si>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</si>
  <si>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</si>
  <si>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</si>
  <si>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</si>
  <si>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</si>
  <si>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</si>
  <si>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</si>
  <si>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</si>
  <si>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</si>
  <si>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</si>
  <si>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</si>
  <si>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</si>
  <si>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</si>
  <si>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</si>
  <si>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</si>
  <si>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</si>
  <si>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</si>
  <si>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</si>
  <si>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</si>
  <si>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</si>
  <si>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</si>
  <si>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</si>
  <si>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</si>
  <si>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</si>
  <si>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</si>
  <si>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</si>
  <si>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</si>
  <si>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</si>
  <si>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</si>
  <si>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</si>
  <si>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</si>
  <si>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</si>
  <si>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</si>
  <si>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</si>
  <si>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</si>
  <si>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</si>
  <si>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</si>
  <si>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</si>
  <si>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</si>
  <si>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</si>
  <si>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</si>
  <si>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</si>
  <si>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</si>
  <si>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</si>
  <si>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</si>
  <si>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</si>
  <si>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</si>
  <si>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</si>
  <si>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</si>
  <si>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</si>
  <si>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</si>
  <si>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</si>
  <si>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</si>
  <si>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</si>
  <si>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</si>
  <si>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</si>
  <si>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</si>
  <si>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</si>
  <si>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</si>
  <si>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</si>
  <si>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</si>
  <si>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</si>
  <si>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</si>
  <si>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</si>
  <si>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</si>
  <si>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</si>
  <si>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</si>
  <si>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</si>
  <si>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</si>
  <si>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</si>
  <si>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</si>
  <si>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</si>
  <si>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</si>
  <si>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</si>
  <si>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</si>
  <si>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</si>
  <si>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</si>
  <si>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</si>
  <si>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</si>
  <si>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</si>
  <si>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</si>
  <si>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</si>
  <si>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</si>
  <si>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</si>
  <si>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</si>
  <si>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</si>
  <si>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</si>
  <si>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</si>
  <si>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</si>
  <si>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</si>
  <si>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</si>
  <si>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</si>
  <si>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</si>
  <si>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</si>
  <si>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</si>
  <si>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</si>
  <si>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</si>
  <si>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</si>
  <si>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</si>
  <si>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</si>
  <si>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</si>
  <si>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</si>
  <si>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</si>
  <si>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</si>
  <si>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</si>
  <si>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</si>
  <si>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</si>
  <si>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</si>
  <si>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</si>
  <si>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</si>
  <si>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</si>
  <si>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</si>
  <si>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</si>
  <si>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</si>
  <si>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</si>
  <si>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</si>
  <si>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</si>
  <si>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</si>
  <si>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</si>
  <si>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</si>
  <si>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</si>
  <si>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</si>
  <si>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</si>
  <si>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</si>
  <si>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</si>
  <si>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</si>
  <si>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</si>
  <si>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</si>
  <si>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</si>
  <si>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</si>
  <si>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</si>
  <si>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</si>
  <si>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</si>
  <si>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</si>
  <si>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</si>
  <si>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</si>
  <si>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</si>
  <si>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</si>
  <si>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</si>
  <si>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</si>
  <si>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</si>
  <si>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</si>
  <si>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</si>
  <si>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</si>
  <si>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</si>
  <si>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</si>
  <si>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</si>
  <si>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</si>
  <si>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</si>
  <si>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</si>
  <si>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</si>
  <si>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</si>
  <si>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</si>
  <si>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</si>
  <si>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</si>
  <si>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</si>
  <si>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</si>
  <si>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</si>
  <si>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</si>
  <si>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</si>
  <si>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</si>
  <si>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</si>
  <si>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</si>
  <si>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</si>
  <si>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</si>
  <si>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</si>
  <si>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</si>
  <si>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</si>
  <si>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</si>
  <si>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</si>
  <si>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</si>
  <si>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</si>
  <si>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</si>
  <si>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</si>
  <si>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</si>
  <si>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</si>
  <si>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</si>
  <si>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</si>
  <si>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</si>
  <si>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</si>
  <si>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</si>
  <si>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</si>
  <si>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</si>
  <si>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</si>
  <si>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</si>
  <si>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</si>
  <si>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</si>
  <si>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</si>
  <si>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</si>
  <si>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</si>
  <si>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</si>
  <si>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</si>
  <si>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</si>
  <si>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</si>
  <si>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</si>
  <si>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</si>
  <si>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</si>
  <si>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</si>
  <si>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</si>
  <si>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</si>
  <si>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</si>
  <si>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</si>
  <si>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</si>
  <si>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</si>
  <si>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</si>
  <si>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</si>
  <si>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</si>
  <si>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</si>
  <si>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</si>
  <si>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</si>
  <si>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</si>
  <si>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</si>
  <si>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</si>
  <si>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</si>
  <si>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</si>
  <si>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</si>
  <si>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</si>
  <si>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</si>
  <si>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</si>
  <si>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</si>
  <si>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</si>
  <si>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</si>
  <si>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</si>
  <si>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</si>
  <si>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</si>
  <si>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</si>
  <si>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</si>
  <si>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</si>
  <si>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</si>
  <si>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</si>
  <si>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</si>
  <si>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</si>
  <si>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</si>
  <si>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</si>
  <si>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</si>
  <si>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</si>
  <si>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</si>
  <si>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</si>
  <si>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</si>
  <si>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</si>
  <si>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</si>
  <si>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</si>
  <si>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</si>
  <si>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</si>
  <si>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</si>
  <si>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</si>
  <si>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</si>
  <si>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</si>
  <si>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</si>
  <si>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</si>
  <si>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</si>
  <si>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</si>
  <si>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</si>
  <si>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</si>
  <si>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</si>
  <si>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</si>
  <si>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</si>
  <si>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</si>
  <si>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</si>
  <si>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</si>
  <si>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</si>
  <si>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</si>
  <si>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</si>
  <si>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</si>
  <si>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</si>
  <si>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</si>
  <si>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</si>
  <si>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</si>
  <si>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</si>
  <si>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</si>
  <si>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</si>
  <si>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</si>
  <si>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</si>
  <si>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</si>
  <si>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</si>
  <si>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</si>
  <si>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</si>
  <si>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</si>
  <si>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</si>
  <si>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</si>
  <si>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</si>
  <si>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</si>
  <si>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</si>
  <si>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</si>
  <si>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</si>
  <si>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</si>
  <si>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</si>
  <si>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</si>
  <si>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</si>
  <si>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</si>
  <si>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</si>
  <si>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</si>
  <si>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</si>
  <si>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</si>
  <si>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</si>
  <si>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</si>
  <si>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</si>
  <si>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</si>
  <si>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</si>
  <si>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</si>
  <si>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</si>
  <si>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</si>
  <si>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</si>
  <si>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</si>
  <si>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</si>
  <si>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</si>
  <si>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</si>
  <si>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</si>
  <si>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</si>
  <si>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</si>
  <si>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</si>
  <si>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</si>
  <si>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</si>
  <si>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</si>
  <si>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</si>
  <si>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</si>
  <si>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</si>
  <si>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</si>
  <si>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</si>
  <si>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</si>
  <si>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</si>
  <si>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</si>
  <si>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</si>
  <si>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</si>
  <si>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</si>
  <si>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</si>
  <si>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</si>
  <si>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</si>
  <si>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</si>
  <si>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</si>
  <si>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</si>
  <si>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</si>
  <si>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</si>
  <si>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</si>
  <si>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</si>
  <si>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</si>
  <si>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</si>
  <si>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</si>
  <si>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</si>
  <si>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</si>
  <si>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</si>
  <si>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</si>
  <si>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</si>
  <si>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</si>
  <si>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</si>
  <si>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</si>
  <si>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</si>
  <si>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</si>
  <si>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</si>
  <si>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</si>
  <si>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</si>
  <si>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</si>
  <si>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</si>
  <si>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</si>
  <si>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</si>
  <si>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</si>
  <si>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</si>
  <si>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</si>
  <si>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</si>
  <si>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</si>
  <si>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</si>
  <si>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</si>
  <si>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</si>
  <si>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</si>
  <si>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</si>
  <si>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</si>
  <si>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</si>
  <si>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</si>
  <si>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</si>
  <si>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</si>
  <si>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</si>
  <si>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</si>
  <si>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</si>
  <si>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</si>
  <si>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</si>
  <si>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</si>
  <si>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</si>
  <si>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</si>
  <si>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</si>
  <si>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</si>
  <si>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</si>
  <si>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</si>
  <si>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</si>
  <si>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</si>
  <si>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</si>
  <si>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</si>
  <si>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</si>
  <si>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</si>
  <si>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</si>
  <si>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</si>
  <si>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</si>
  <si>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</si>
  <si>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</si>
  <si>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</si>
  <si>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</si>
  <si>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</si>
  <si>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</si>
  <si>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</si>
  <si>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</si>
  <si>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</si>
  <si>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</si>
  <si>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</si>
  <si>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</si>
  <si>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</si>
  <si>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</si>
  <si>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</si>
  <si>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</si>
  <si>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</si>
  <si>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</si>
  <si>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</si>
  <si>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</si>
  <si>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</si>
  <si>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</si>
  <si>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</si>
  <si>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</si>
  <si>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</si>
  <si>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</si>
  <si>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</si>
  <si>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</si>
  <si>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</si>
  <si>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</si>
  <si>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</si>
  <si>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</si>
  <si>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</si>
  <si>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</si>
  <si>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</si>
  <si>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</si>
  <si>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</si>
  <si>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</si>
  <si>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</si>
  <si>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</si>
  <si>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</si>
  <si>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</si>
  <si>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</si>
  <si>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</si>
  <si>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</si>
  <si>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</si>
  <si>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</si>
  <si>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</si>
  <si>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</si>
  <si>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</si>
  <si>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</si>
  <si>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</si>
  <si>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</si>
  <si>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</si>
  <si>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</si>
  <si>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</si>
  <si>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</si>
  <si>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</si>
  <si>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</si>
  <si>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</si>
  <si>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</si>
  <si>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</si>
  <si>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</si>
  <si>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</si>
  <si>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</si>
  <si>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</si>
  <si>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</si>
  <si>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</si>
  <si>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</si>
  <si>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</si>
  <si>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</si>
  <si>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</si>
  <si>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</si>
  <si>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</si>
  <si>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</si>
  <si>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</si>
  <si>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</si>
  <si>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</si>
  <si>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</si>
  <si>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</si>
  <si>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</si>
  <si>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</si>
  <si>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</si>
  <si>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</si>
  <si>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</si>
  <si>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</si>
  <si>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</si>
  <si>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</si>
  <si>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</si>
  <si>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</si>
  <si>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</si>
  <si>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</si>
  <si>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</si>
  <si>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</si>
  <si>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</si>
  <si>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</si>
  <si>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</si>
  <si>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</si>
  <si>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</si>
  <si>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</si>
  <si>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</si>
  <si>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</si>
  <si>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</si>
  <si>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</si>
  <si>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</si>
  <si>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</si>
  <si>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</si>
  <si>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</si>
  <si>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</si>
  <si>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</si>
  <si>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</si>
  <si>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</si>
  <si>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</si>
  <si>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</si>
  <si>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</si>
  <si>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</si>
  <si>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</si>
  <si>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</si>
  <si>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</si>
  <si>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</si>
  <si>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</si>
  <si>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</si>
  <si>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</si>
  <si>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</si>
  <si>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</si>
  <si>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</si>
  <si>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</si>
  <si>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</si>
  <si>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</si>
  <si>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</si>
  <si>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</si>
  <si>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</si>
  <si>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</si>
  <si>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</si>
  <si>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</si>
  <si>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</si>
  <si>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</si>
  <si>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</si>
  <si>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</si>
  <si>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</si>
  <si>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</si>
  <si>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</si>
  <si>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</si>
  <si>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</si>
  <si>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</si>
  <si>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</si>
  <si>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</si>
  <si>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</si>
  <si>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</si>
  <si>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</si>
  <si>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</si>
  <si>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</si>
  <si>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</si>
  <si>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</si>
  <si>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</si>
  <si>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</si>
  <si>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</si>
  <si>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</si>
  <si>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</si>
  <si>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</si>
  <si>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</si>
  <si>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</si>
  <si>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</si>
  <si>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</si>
  <si>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</si>
  <si>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</si>
  <si>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</si>
  <si>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</si>
  <si>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</si>
  <si>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</si>
  <si>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</si>
  <si>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</si>
  <si>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</si>
  <si>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</si>
  <si>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</si>
  <si>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</si>
  <si>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</si>
  <si>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</si>
  <si>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</si>
  <si>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</si>
  <si>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</si>
  <si>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</si>
  <si>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</si>
  <si>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</si>
  <si>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</si>
  <si>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</si>
  <si>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</si>
  <si>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</si>
  <si>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</si>
  <si>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</si>
  <si>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</si>
  <si>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</si>
  <si>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</si>
  <si>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</si>
  <si>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</si>
  <si>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</si>
  <si>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</si>
  <si>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</si>
  <si>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</si>
  <si>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</si>
  <si>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</si>
  <si>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</si>
  <si>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</si>
  <si>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</si>
  <si>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</si>
  <si>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</si>
  <si>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</si>
  <si>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</si>
  <si>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</si>
  <si>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</si>
  <si>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</si>
  <si>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</si>
  <si>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</si>
  <si>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</si>
  <si>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</si>
  <si>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</si>
  <si>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</si>
  <si>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</si>
  <si>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</si>
  <si>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</si>
  <si>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</si>
  <si>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</si>
  <si>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</si>
  <si>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</si>
  <si>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</si>
  <si>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</si>
  <si>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</si>
  <si>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</si>
  <si>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</si>
  <si>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</si>
  <si>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</si>
  <si>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</si>
  <si>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</si>
  <si>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</si>
  <si>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</si>
  <si>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</si>
  <si>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</si>
  <si>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</si>
  <si>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</si>
  <si>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</si>
  <si>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</si>
  <si>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</si>
  <si>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</si>
  <si>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</si>
  <si>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</si>
  <si>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</si>
  <si>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</si>
  <si>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</si>
  <si>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</si>
  <si>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</si>
  <si>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</si>
  <si>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</si>
  <si>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</si>
  <si>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</si>
  <si>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</si>
  <si>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</si>
  <si>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</si>
  <si>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</si>
  <si>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</si>
  <si>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</si>
  <si>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</si>
  <si>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</si>
  <si>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</si>
  <si>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</si>
  <si>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</si>
  <si>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</si>
  <si>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</si>
  <si>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</si>
  <si>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</si>
  <si>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</si>
  <si>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</si>
  <si>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</si>
  <si>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</si>
  <si>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</si>
  <si>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</si>
  <si>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</si>
  <si>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</si>
  <si>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</si>
  <si>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</si>
  <si>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</si>
  <si>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</si>
  <si>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</si>
  <si>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</si>
  <si>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</si>
  <si>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</si>
  <si>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</si>
  <si>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</si>
  <si>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</si>
  <si>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</si>
  <si>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</si>
  <si>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</si>
  <si>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</si>
  <si>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</si>
  <si>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</si>
  <si>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</si>
  <si>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</si>
  <si>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</si>
  <si>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</si>
  <si>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</si>
  <si>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</si>
  <si>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</si>
  <si>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</si>
  <si>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</si>
  <si>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</si>
  <si>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</si>
  <si>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</si>
  <si>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</si>
  <si>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</si>
  <si>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</si>
  <si>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</si>
  <si>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</si>
  <si>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</si>
  <si>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</si>
  <si>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</si>
  <si>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</si>
  <si>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</si>
  <si>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</si>
  <si>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</si>
  <si>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</si>
  <si>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</si>
  <si>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</si>
  <si>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</si>
  <si>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</si>
  <si>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</si>
  <si>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</si>
  <si>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</si>
  <si>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</si>
  <si>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</si>
  <si>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</si>
  <si>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</si>
  <si>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</si>
  <si>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</si>
  <si>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</si>
  <si>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</si>
  <si>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</si>
  <si>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</si>
  <si>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</si>
  <si>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</si>
  <si>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</si>
  <si>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</si>
  <si>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</si>
  <si>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</si>
  <si>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</si>
  <si>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</si>
  <si>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</si>
  <si>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</si>
  <si>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</si>
  <si>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</si>
  <si>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</si>
  <si>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</si>
  <si>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</si>
  <si>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</si>
  <si>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</si>
  <si>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</si>
  <si>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</si>
  <si>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</si>
  <si>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</si>
  <si>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</si>
  <si>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</si>
  <si>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</si>
  <si>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</si>
  <si>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</si>
  <si>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</si>
  <si>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</si>
  <si>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</si>
  <si>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</si>
  <si>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</si>
  <si>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</si>
  <si>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</si>
  <si>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</si>
  <si>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</si>
  <si>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</si>
  <si>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</si>
  <si>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</si>
  <si>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</si>
  <si>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</si>
  <si>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</si>
  <si>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</si>
  <si>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</si>
  <si>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</si>
  <si>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</si>
  <si>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</si>
  <si>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</si>
  <si>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</si>
  <si>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</si>
  <si>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</si>
  <si>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</si>
  <si>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</si>
  <si>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</si>
  <si>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</si>
  <si>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</si>
  <si>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</si>
  <si>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</si>
  <si>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</si>
  <si>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</si>
  <si>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</si>
  <si>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</si>
  <si>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</si>
  <si>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</si>
  <si>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</si>
  <si>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</si>
  <si>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</si>
  <si>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</si>
  <si>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</si>
  <si>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</si>
  <si>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</si>
  <si>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</si>
  <si>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</si>
  <si>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</si>
  <si>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</si>
  <si>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</si>
  <si>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</si>
  <si>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</si>
  <si>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</si>
  <si>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</si>
  <si>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</si>
  <si>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</si>
  <si>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</si>
  <si>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</si>
  <si>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</si>
  <si>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</si>
  <si>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</si>
  <si>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</si>
  <si>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</si>
  <si>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</si>
  <si>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</si>
  <si>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</si>
  <si>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</si>
  <si>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</si>
  <si>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</si>
  <si>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</si>
  <si>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</si>
  <si>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</si>
  <si>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</si>
  <si>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</si>
  <si>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</si>
  <si>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</si>
  <si>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</si>
  <si>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</si>
  <si>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</si>
  <si>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</si>
  <si>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</si>
  <si>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</si>
  <si>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</si>
  <si>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</si>
  <si>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</si>
  <si>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</si>
  <si>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</si>
  <si>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</si>
  <si>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</si>
  <si>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</si>
  <si>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</si>
  <si>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</si>
  <si>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</si>
  <si>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</si>
  <si>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</si>
  <si>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</si>
  <si>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</si>
  <si>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</si>
  <si>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</si>
  <si>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</si>
  <si>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</si>
  <si>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</si>
  <si>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</si>
  <si>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</si>
  <si>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</si>
  <si>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</si>
  <si>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</si>
  <si>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</si>
  <si>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</si>
  <si>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</si>
  <si>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</si>
  <si>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</si>
  <si>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</si>
  <si>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</si>
  <si>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</si>
  <si>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</si>
  <si>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</si>
  <si>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</si>
  <si>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</si>
  <si>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</si>
  <si>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</si>
  <si>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</si>
  <si>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</si>
  <si>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</si>
  <si>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</si>
  <si>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</si>
  <si>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</si>
  <si>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</si>
  <si>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</si>
  <si>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</si>
  <si>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</si>
  <si>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</si>
  <si>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</si>
  <si>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</si>
  <si>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</si>
  <si>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</si>
  <si>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</si>
  <si>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</si>
  <si>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</si>
  <si>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</si>
  <si>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</si>
  <si>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</si>
  <si>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</si>
  <si>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</si>
  <si>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</si>
  <si>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</si>
  <si>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</si>
  <si>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</si>
  <si>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</si>
  <si>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</si>
  <si>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</si>
  <si>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</si>
  <si>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</si>
  <si>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</si>
  <si>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</si>
  <si>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</si>
  <si>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</si>
  <si>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</si>
  <si>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</si>
  <si>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</si>
  <si>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</si>
  <si>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</si>
  <si>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</si>
  <si>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</si>
  <si>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</si>
  <si>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</si>
  <si>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</si>
  <si>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</si>
  <si>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</si>
  <si>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</si>
  <si>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</si>
  <si>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</si>
  <si>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</si>
  <si>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</si>
  <si>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</si>
  <si>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</si>
  <si>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</si>
  <si>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</si>
  <si>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</si>
  <si>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</si>
  <si>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</si>
  <si>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</si>
  <si>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</si>
  <si>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</si>
  <si>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</si>
  <si>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</si>
  <si>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</si>
  <si>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</si>
  <si>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</si>
  <si>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</si>
  <si>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</si>
  <si>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</si>
  <si>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</si>
  <si>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</si>
  <si>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</si>
  <si>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</si>
  <si>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</si>
  <si>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</si>
  <si>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</si>
  <si>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</si>
  <si>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</si>
  <si>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</si>
  <si>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</si>
  <si>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</si>
  <si>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</si>
  <si>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</si>
  <si>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</si>
  <si>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</si>
  <si>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</si>
  <si>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</si>
  <si>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</si>
  <si>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</si>
  <si>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</si>
  <si>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</si>
  <si>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</si>
  <si>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</si>
  <si>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</si>
  <si>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</si>
  <si>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</si>
  <si>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</si>
  <si>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</si>
  <si>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</si>
  <si>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</si>
  <si>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</si>
  <si>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</si>
  <si>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</si>
  <si>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</si>
  <si>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</si>
  <si>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</si>
  <si>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</si>
  <si>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</si>
  <si>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</si>
  <si>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</si>
  <si>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</si>
  <si>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</si>
  <si>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</si>
  <si>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</si>
  <si>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</si>
  <si>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</si>
  <si>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</si>
  <si>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</si>
  <si>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</si>
  <si>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</si>
  <si>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</si>
  <si>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</si>
  <si>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</si>
  <si>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</si>
  <si>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</si>
  <si>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</si>
  <si>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</si>
  <si>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</si>
  <si>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</si>
  <si>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</si>
  <si>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</si>
  <si>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</si>
  <si>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</si>
  <si>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</si>
  <si>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</si>
  <si>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</si>
  <si>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</si>
  <si>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</si>
  <si>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</si>
  <si>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</si>
  <si>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</si>
  <si>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</si>
  <si>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</si>
  <si>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</si>
  <si>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</si>
  <si>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</si>
  <si>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</si>
  <si>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</si>
  <si>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</si>
  <si>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</si>
  <si>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</si>
  <si>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</si>
  <si>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</si>
  <si>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</si>
  <si>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</si>
  <si>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</si>
  <si>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</si>
  <si>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</si>
  <si>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</si>
  <si>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</si>
  <si>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</si>
  <si>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</si>
  <si>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</si>
  <si>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</si>
  <si>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</si>
  <si>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</si>
  <si>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</si>
  <si>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</si>
  <si>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</si>
  <si>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</si>
  <si>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</si>
  <si>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</si>
  <si>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</si>
  <si>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</si>
  <si>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</si>
  <si>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</si>
  <si>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</si>
  <si>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</si>
  <si>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</si>
  <si>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</si>
  <si>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</si>
  <si>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</si>
  <si>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</si>
  <si>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</si>
  <si>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</si>
  <si>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</si>
  <si>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</si>
  <si>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</si>
  <si>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</si>
  <si>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</si>
  <si>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</si>
  <si>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</si>
  <si>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</si>
  <si>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</si>
  <si>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</si>
  <si>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</si>
  <si>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</si>
  <si>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</si>
  <si>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</si>
  <si>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</si>
  <si>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</si>
  <si>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</si>
  <si>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</si>
  <si>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</si>
  <si>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</si>
  <si>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</si>
  <si>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</si>
  <si>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</si>
  <si>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</si>
  <si>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</si>
  <si>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</si>
  <si>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</si>
  <si>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</si>
  <si>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</si>
  <si>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</si>
  <si>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</si>
  <si>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</si>
  <si>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</si>
  <si>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</si>
  <si>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</si>
  <si>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</si>
  <si>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</si>
  <si>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</si>
  <si>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</si>
  <si>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</si>
  <si>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</si>
  <si>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</si>
  <si>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</si>
  <si>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</si>
  <si>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</si>
  <si>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</si>
  <si>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</si>
  <si>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</si>
  <si>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</si>
  <si>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</si>
  <si>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</si>
  <si>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</si>
  <si>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</si>
  <si>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</si>
  <si>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</si>
  <si>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</si>
  <si>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</si>
  <si>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</si>
  <si>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</si>
  <si>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</si>
  <si>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</si>
  <si>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</si>
  <si>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</si>
  <si>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</si>
  <si>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</si>
  <si>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</si>
  <si>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</si>
  <si>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</si>
  <si>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</si>
  <si>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</si>
  <si>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</si>
  <si>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</si>
  <si>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</si>
  <si>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</si>
  <si>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</si>
  <si>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</si>
  <si>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</si>
  <si>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</si>
  <si>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</si>
  <si>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</si>
  <si>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</si>
  <si>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</si>
  <si>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</si>
  <si>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</si>
  <si>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</si>
  <si>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</si>
  <si>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</si>
  <si>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</si>
  <si>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</si>
  <si>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</si>
  <si>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</si>
  <si>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</si>
  <si>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</si>
  <si>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</si>
  <si>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</si>
  <si>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</si>
  <si>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</si>
  <si>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</si>
  <si>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</si>
  <si>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</si>
  <si>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</si>
  <si>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</si>
  <si>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</si>
  <si>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</si>
  <si>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</si>
  <si>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</si>
  <si>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</si>
  <si>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</si>
  <si>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</si>
  <si>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</si>
  <si>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</si>
  <si>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</si>
  <si>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</si>
  <si>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</si>
  <si>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</si>
  <si>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</si>
  <si>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</si>
  <si>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</si>
  <si>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</si>
  <si>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</si>
  <si>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</si>
  <si>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</si>
  <si>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</si>
  <si>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</si>
  <si>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</si>
  <si>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</si>
  <si>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</si>
  <si>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</si>
  <si>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</si>
  <si>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</si>
  <si>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</si>
  <si>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</si>
  <si>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</si>
  <si>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</si>
  <si>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</si>
  <si>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</si>
  <si>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</si>
  <si>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</si>
  <si>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</si>
  <si>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</si>
  <si>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</si>
  <si>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</si>
  <si>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</si>
  <si>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</si>
  <si>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</si>
  <si>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</si>
  <si>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</si>
  <si>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</si>
  <si>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</si>
  <si>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</si>
  <si>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</si>
  <si>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</si>
  <si>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</si>
  <si>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</si>
  <si>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</si>
  <si>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</si>
  <si>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</si>
  <si>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</si>
  <si>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</si>
  <si>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</si>
  <si>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</si>
  <si>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</si>
  <si>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</si>
  <si>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</si>
  <si>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</si>
  <si>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</si>
  <si>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</si>
  <si>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</si>
  <si>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</si>
  <si>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</si>
  <si>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</si>
  <si>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</si>
  <si>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</si>
  <si>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</si>
  <si>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</si>
  <si>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</si>
  <si>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</si>
  <si>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</si>
  <si>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</si>
  <si>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</si>
  <si>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</si>
  <si>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</si>
  <si>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</si>
  <si>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</si>
  <si>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</si>
  <si>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</si>
  <si>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</si>
  <si>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</si>
  <si>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</si>
  <si>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</si>
  <si>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</si>
  <si>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</si>
  <si>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</si>
  <si>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</si>
  <si>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</si>
  <si>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</si>
  <si>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</si>
  <si>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</si>
  <si>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</si>
  <si>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</si>
  <si>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</si>
  <si>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</si>
  <si>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</si>
  <si>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</si>
  <si>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</si>
  <si>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</si>
  <si>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</si>
  <si>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</si>
  <si>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</si>
  <si>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</si>
  <si>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</si>
  <si>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</si>
  <si>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</si>
  <si>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</si>
  <si>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</si>
  <si>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</si>
  <si>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</si>
  <si>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</si>
  <si>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</si>
  <si>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</si>
  <si>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</si>
  <si>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</si>
  <si>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</si>
  <si>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</si>
  <si>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</si>
  <si>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</si>
  <si>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</si>
  <si>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</si>
  <si>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</si>
  <si>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</si>
  <si>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</si>
  <si>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</si>
  <si>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</si>
  <si>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</si>
  <si>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</si>
  <si>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</si>
  <si>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</si>
  <si>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</si>
  <si>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</si>
  <si>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</si>
  <si>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</si>
  <si>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</si>
  <si>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</si>
  <si>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</si>
  <si>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</si>
  <si>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</si>
  <si>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</si>
  <si>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</si>
  <si>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</si>
  <si>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</si>
  <si>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</si>
  <si>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</si>
  <si>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</si>
  <si>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</si>
  <si>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</si>
  <si>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</si>
  <si>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</si>
  <si>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</si>
  <si>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</si>
  <si>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</si>
  <si>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</si>
  <si>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</si>
  <si>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</si>
  <si>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</si>
  <si>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</si>
  <si>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</si>
  <si>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</si>
  <si>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</si>
  <si>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</si>
  <si>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</si>
  <si>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</si>
  <si>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</si>
  <si>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</si>
  <si>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</si>
  <si>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</si>
  <si>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</si>
  <si>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</si>
  <si>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</si>
  <si>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</si>
  <si>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</si>
  <si>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</si>
  <si>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</si>
  <si>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</si>
  <si>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</si>
  <si>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</si>
  <si>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</si>
  <si>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</si>
  <si>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</si>
  <si>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</si>
  <si>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</si>
  <si>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</si>
  <si>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</si>
  <si>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</si>
  <si>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</si>
  <si>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</si>
  <si>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</si>
  <si>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</si>
  <si>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</si>
  <si>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</si>
  <si>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</si>
  <si>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</si>
  <si>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</si>
  <si>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</si>
  <si>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</si>
  <si>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</si>
  <si>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</si>
  <si>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</si>
  <si>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</si>
  <si>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</si>
  <si>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</si>
  <si>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</si>
  <si>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</si>
  <si>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</si>
  <si>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</si>
  <si>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</si>
  <si>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</si>
  <si>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</si>
  <si>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</si>
  <si>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</si>
  <si>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</si>
  <si>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</si>
  <si>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</si>
  <si>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</si>
  <si>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</si>
  <si>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</si>
  <si>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</si>
  <si>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</si>
  <si>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</si>
  <si>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</si>
  <si>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</si>
  <si>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</si>
  <si>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</si>
  <si>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</si>
  <si>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</si>
  <si>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</si>
  <si>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</si>
  <si>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</si>
  <si>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</si>
  <si>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</si>
  <si>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</si>
  <si>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</si>
  <si>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</si>
  <si>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</si>
  <si>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</si>
  <si>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</si>
  <si>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</si>
  <si>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</si>
  <si>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</si>
  <si>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</si>
  <si>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</si>
  <si>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</si>
  <si>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</si>
  <si>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</si>
  <si>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</si>
  <si>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</si>
  <si>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</si>
  <si>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</si>
  <si>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</si>
  <si>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</si>
  <si>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</si>
  <si>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</si>
  <si>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</si>
  <si>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</si>
  <si>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</si>
  <si>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</si>
  <si>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</si>
  <si>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</si>
  <si>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</si>
  <si>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</si>
  <si>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</si>
  <si>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</si>
  <si>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</si>
  <si>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</si>
  <si>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</si>
  <si>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</si>
  <si>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</si>
  <si>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</si>
  <si>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</si>
  <si>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</si>
  <si>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</si>
  <si>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</si>
  <si>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</si>
  <si>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</si>
  <si>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</si>
  <si>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</si>
  <si>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</si>
  <si>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</si>
  <si>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</si>
  <si>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</si>
  <si>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</si>
  <si>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</si>
  <si>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</si>
  <si>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</si>
  <si>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</si>
  <si>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</si>
  <si>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</si>
  <si>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</si>
  <si>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</si>
  <si>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</si>
  <si>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</si>
  <si>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</si>
  <si>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</si>
  <si>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</si>
  <si>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</si>
  <si>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</si>
  <si>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</si>
  <si>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</si>
  <si>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</si>
  <si>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</si>
  <si>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</si>
  <si>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</si>
  <si>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</si>
  <si>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</si>
  <si>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</si>
  <si>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</si>
  <si>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</si>
  <si>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</si>
  <si>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</si>
  <si>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</si>
  <si>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</si>
  <si>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</si>
  <si>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</si>
  <si>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</si>
  <si>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</si>
  <si>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</si>
  <si>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</si>
  <si>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</si>
  <si>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</si>
  <si>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</si>
  <si>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</si>
  <si>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</si>
  <si>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</si>
  <si>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</si>
  <si>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</si>
  <si>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</si>
  <si>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</si>
  <si>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</si>
  <si>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</si>
  <si>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</si>
  <si>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</si>
  <si>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</si>
  <si>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</si>
  <si>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</si>
  <si>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</si>
  <si>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</si>
  <si>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</si>
  <si>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</si>
  <si>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</si>
  <si>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</si>
  <si>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</si>
  <si>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</si>
  <si>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</si>
  <si>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</si>
  <si>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</si>
  <si>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</si>
  <si>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</si>
  <si>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</si>
  <si>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</si>
  <si>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</si>
  <si>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</si>
  <si>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</si>
  <si>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</si>
  <si>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</si>
  <si>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</si>
  <si>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</si>
  <si>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</si>
  <si>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</si>
  <si>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</si>
  <si>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</si>
  <si>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</si>
  <si>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</si>
  <si>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</si>
  <si>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</si>
  <si>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</si>
  <si>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</si>
  <si>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</si>
  <si>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</si>
  <si>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</si>
  <si>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</si>
  <si>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</si>
  <si>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</si>
  <si>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</si>
  <si>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</si>
  <si>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</si>
  <si>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</si>
  <si>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</si>
  <si>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</si>
  <si>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</si>
  <si>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</si>
  <si>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</si>
  <si>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</si>
  <si>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</si>
  <si>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</si>
  <si>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</si>
  <si>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</si>
  <si>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</si>
  <si>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</si>
  <si>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</si>
  <si>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</si>
  <si>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</si>
  <si>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</si>
  <si>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</si>
  <si>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</si>
  <si>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</si>
  <si>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</si>
  <si>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</si>
  <si>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</si>
  <si>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</si>
  <si>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</si>
  <si>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</si>
  <si>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</si>
  <si>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</si>
  <si>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</si>
  <si>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</si>
  <si>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</si>
  <si>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</si>
  <si>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</si>
  <si>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</si>
  <si>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</si>
  <si>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</si>
  <si>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</si>
  <si>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</si>
  <si>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</si>
  <si>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</si>
  <si>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</si>
  <si>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</si>
  <si>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</si>
  <si>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</si>
  <si>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</si>
  <si>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</si>
  <si>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</si>
  <si>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</si>
  <si>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</si>
  <si>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</si>
  <si>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</si>
  <si>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</si>
  <si>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</si>
  <si>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</si>
  <si>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</si>
  <si>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</si>
  <si>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</si>
  <si>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</si>
  <si>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</si>
  <si>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</si>
  <si>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</si>
  <si>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</si>
  <si>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</si>
  <si>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</si>
  <si>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</si>
  <si>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</si>
  <si>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</si>
  <si>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</si>
  <si>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</si>
  <si>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</si>
  <si>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</si>
  <si>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</si>
  <si>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</si>
  <si>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</si>
  <si>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</si>
  <si>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</si>
  <si>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</si>
  <si>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</si>
  <si>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</si>
  <si>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</si>
  <si>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</si>
  <si>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</si>
  <si>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</si>
  <si>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</si>
  <si>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</si>
  <si>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</si>
  <si>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</si>
  <si>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</si>
  <si>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</si>
  <si>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</si>
  <si>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</si>
  <si>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</si>
  <si>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</si>
  <si>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</si>
  <si>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</si>
  <si>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</si>
  <si>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</si>
  <si>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</si>
  <si>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</si>
  <si>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</si>
  <si>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</si>
  <si>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</si>
  <si>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</si>
  <si>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</si>
  <si>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</si>
  <si>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</si>
  <si>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</si>
  <si>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</si>
  <si>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</si>
  <si>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</si>
  <si>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</si>
  <si>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</si>
  <si>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</si>
  <si>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</si>
  <si>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</si>
  <si>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</si>
  <si>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</si>
  <si>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</si>
  <si>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</si>
  <si>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</si>
  <si>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</si>
  <si>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</si>
  <si>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</si>
  <si>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</si>
  <si>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</si>
  <si>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</si>
  <si>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</si>
  <si>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</si>
  <si>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</si>
  <si>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</si>
  <si>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</si>
  <si>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</si>
  <si>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</si>
  <si>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</si>
  <si>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</si>
  <si>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</si>
  <si>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</si>
  <si>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</si>
  <si>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</si>
  <si>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</si>
  <si>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</si>
  <si>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</si>
  <si>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</si>
  <si>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</si>
  <si>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</si>
  <si>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</si>
  <si>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</si>
  <si>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</si>
  <si>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</si>
  <si>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</si>
  <si>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</si>
  <si>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</si>
  <si>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</si>
  <si>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</si>
  <si>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</si>
  <si>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</si>
  <si>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</si>
  <si>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</si>
  <si>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</si>
  <si>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</si>
  <si>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</si>
  <si>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</si>
  <si>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</si>
  <si>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</si>
  <si>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</si>
  <si>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</si>
  <si>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</si>
  <si>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</si>
  <si>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</si>
  <si>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</si>
  <si>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</si>
  <si>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</si>
  <si>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</si>
  <si>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</si>
  <si>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</si>
  <si>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</si>
  <si>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</si>
  <si>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</si>
  <si>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</si>
  <si>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</si>
  <si>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</si>
  <si>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</si>
  <si>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</si>
  <si>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</si>
  <si>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</si>
  <si>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</si>
  <si>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</si>
  <si>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</si>
  <si>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</si>
  <si>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</si>
  <si>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</si>
  <si>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</si>
  <si>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</si>
  <si>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</si>
  <si>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</si>
  <si>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</si>
  <si>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</si>
  <si>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</si>
  <si>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</si>
  <si>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</si>
  <si>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</si>
  <si>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</si>
  <si>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</si>
  <si>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</si>
  <si>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</si>
  <si>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</si>
  <si>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</si>
  <si>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</si>
  <si>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</si>
  <si>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</si>
  <si>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</si>
  <si>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</si>
  <si>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</si>
  <si>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</si>
  <si>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</si>
  <si>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</si>
  <si>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</si>
  <si>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</si>
  <si>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</si>
  <si>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</si>
  <si>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</si>
  <si>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</si>
  <si>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</si>
  <si>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</si>
  <si>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</si>
  <si>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</si>
  <si>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</si>
  <si>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</si>
  <si>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</si>
  <si>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</si>
  <si>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</si>
  <si>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</si>
  <si>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</si>
  <si>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</si>
  <si>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</si>
  <si>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</si>
  <si>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</si>
  <si>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</si>
  <si>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</si>
  <si>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</si>
  <si>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</si>
  <si>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</si>
  <si>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</si>
  <si>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</si>
  <si>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</si>
  <si>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</si>
  <si>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</si>
  <si>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</si>
  <si>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</si>
  <si>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</si>
  <si>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</si>
  <si>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</si>
  <si>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</si>
  <si>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</si>
  <si>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</si>
  <si>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</si>
  <si>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</si>
  <si>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</si>
  <si>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</si>
  <si>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</si>
  <si>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</si>
  <si>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</si>
  <si>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</si>
  <si>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</si>
  <si>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</si>
  <si>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</si>
  <si>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</si>
  <si>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</si>
  <si>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</si>
  <si>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</si>
  <si>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</si>
  <si>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</si>
  <si>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</si>
  <si>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</si>
  <si>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</si>
  <si>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</si>
  <si>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</si>
  <si>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</si>
  <si>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</si>
  <si>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</si>
  <si>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</si>
  <si>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</si>
  <si>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</si>
  <si>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</si>
  <si>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</si>
  <si>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</si>
  <si>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</si>
  <si>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</si>
  <si>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</si>
  <si>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</si>
  <si>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</si>
  <si>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</si>
  <si>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</si>
  <si>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</si>
  <si>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</si>
  <si>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</si>
  <si>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</si>
  <si>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</si>
  <si>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</si>
  <si>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</si>
  <si>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</si>
  <si>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</si>
  <si>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</si>
  <si>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</si>
  <si>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</si>
  <si>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</si>
  <si>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</si>
  <si>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</si>
  <si>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</si>
  <si>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</si>
  <si>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</si>
  <si>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</si>
  <si>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</si>
  <si>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</si>
  <si>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</si>
  <si>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</si>
  <si>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</si>
  <si>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</si>
  <si>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</si>
  <si>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</si>
  <si>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</si>
  <si>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</si>
  <si>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</si>
  <si>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</si>
  <si>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</si>
  <si>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</si>
  <si>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</si>
  <si>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</si>
  <si>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</si>
  <si>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</si>
  <si>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</si>
  <si>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</si>
  <si>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</si>
  <si>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</si>
  <si>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</si>
  <si>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</si>
  <si>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</si>
  <si>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</si>
  <si>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</si>
  <si>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</si>
  <si>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</si>
  <si>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</si>
  <si>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</si>
  <si>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</si>
  <si>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</si>
  <si>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</si>
  <si>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</si>
  <si>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</si>
  <si>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</si>
  <si>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</si>
  <si>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</si>
  <si>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</si>
  <si>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</si>
  <si>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</si>
  <si>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</si>
  <si>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</si>
  <si>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</si>
  <si>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</si>
  <si>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</si>
  <si>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</si>
  <si>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</si>
  <si>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</si>
  <si>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</si>
  <si>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</si>
  <si>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</si>
  <si>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</si>
  <si>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</si>
  <si>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</si>
  <si>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</si>
  <si>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</si>
  <si>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</si>
  <si>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</si>
  <si>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</si>
  <si>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</si>
  <si>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</si>
  <si>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</si>
  <si>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</si>
  <si>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</si>
  <si>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</si>
  <si>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</si>
  <si>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</si>
  <si>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</si>
  <si>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</si>
  <si>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</si>
  <si>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</si>
  <si>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</si>
  <si>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</si>
  <si>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</si>
  <si>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</si>
  <si>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</si>
  <si>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</si>
  <si>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</si>
  <si>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</si>
  <si>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</si>
  <si>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</si>
  <si>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</si>
  <si>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</si>
  <si>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</si>
  <si>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</si>
  <si>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</si>
  <si>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</si>
  <si>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</si>
  <si>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</si>
  <si>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</si>
  <si>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</si>
  <si>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</si>
  <si>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</si>
  <si>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</si>
  <si>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</si>
  <si>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</si>
  <si>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</si>
  <si>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</si>
  <si>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</si>
  <si>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</si>
  <si>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</si>
  <si>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</si>
  <si>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</si>
  <si>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</si>
  <si>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</si>
  <si>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</si>
  <si>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</si>
  <si>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</si>
  <si>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</si>
  <si>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</si>
  <si>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</si>
  <si>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</si>
  <si>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</si>
  <si>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</si>
  <si>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</si>
  <si>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</si>
  <si>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</si>
  <si>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</si>
  <si>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</si>
  <si>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</si>
  <si>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</si>
  <si>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</si>
  <si>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</si>
  <si>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</si>
  <si>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</si>
  <si>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</si>
  <si>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</si>
  <si>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</si>
  <si>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</si>
  <si>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</si>
  <si>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</si>
  <si>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</si>
  <si>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</si>
  <si>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</si>
  <si>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</si>
  <si>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</si>
  <si>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</si>
  <si>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</si>
  <si>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</si>
  <si>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</si>
  <si>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</si>
  <si>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</si>
  <si>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</si>
  <si>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</si>
  <si>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</si>
  <si>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</si>
  <si>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</si>
  <si>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</si>
  <si>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</si>
  <si>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</si>
  <si>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</si>
  <si>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</si>
  <si>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</si>
  <si>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</si>
  <si>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</si>
  <si>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</si>
  <si>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</si>
  <si>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</si>
  <si>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</si>
  <si>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</si>
  <si>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</si>
  <si>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</si>
  <si>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</si>
  <si>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</si>
  <si>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</si>
  <si>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</si>
  <si>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</si>
  <si>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</si>
  <si>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</si>
  <si>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</si>
  <si>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</si>
  <si>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</si>
  <si>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</si>
  <si>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</si>
  <si>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</si>
  <si>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</si>
  <si>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</si>
  <si>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</si>
  <si>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</si>
  <si>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</si>
  <si>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</si>
  <si>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</si>
  <si>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</si>
  <si>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</si>
  <si>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</si>
  <si>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</si>
  <si>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</si>
  <si>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</si>
  <si>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</si>
  <si>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</si>
  <si>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</si>
  <si>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</si>
  <si>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</si>
  <si>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</si>
  <si>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</si>
  <si>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</si>
  <si>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</si>
  <si>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</si>
  <si>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</si>
  <si>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</si>
  <si>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</si>
  <si>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</si>
  <si>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</si>
  <si>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</si>
  <si>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</si>
  <si>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</si>
  <si>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</si>
  <si>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</si>
  <si>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</si>
  <si>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</si>
  <si>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</si>
  <si>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</si>
  <si>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</si>
  <si>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</si>
  <si>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</si>
  <si>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</si>
  <si>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</si>
  <si>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</si>
  <si>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</si>
  <si>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</si>
  <si>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</si>
  <si>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</si>
  <si>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</si>
  <si>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</si>
  <si>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</si>
  <si>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</si>
  <si>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</si>
  <si>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</si>
  <si>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</si>
  <si>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</si>
  <si>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</si>
  <si>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</si>
  <si>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</si>
  <si>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</si>
  <si>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</si>
  <si>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</si>
  <si>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</si>
  <si>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</si>
  <si>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</si>
  <si>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</si>
  <si>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</si>
  <si>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</si>
  <si>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</si>
  <si>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</si>
  <si>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</si>
  <si>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</si>
  <si>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</si>
  <si>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</si>
  <si>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</si>
  <si>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</si>
  <si>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</si>
  <si>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</si>
  <si>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</si>
  <si>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</si>
  <si>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</si>
  <si>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</si>
  <si>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</si>
  <si>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</si>
  <si>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</si>
  <si>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</si>
  <si>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</si>
  <si>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</si>
  <si>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</si>
  <si>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</si>
  <si>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</si>
  <si>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</si>
  <si>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</si>
  <si>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</si>
  <si>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</si>
  <si>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</si>
  <si>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</si>
  <si>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</si>
  <si>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</si>
  <si>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</si>
  <si>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</si>
  <si>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</si>
  <si>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</si>
  <si>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</si>
  <si>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</si>
  <si>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</si>
  <si>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</si>
  <si>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</si>
  <si>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</si>
  <si>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</si>
  <si>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</si>
  <si>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</si>
  <si>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</si>
  <si>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</si>
  <si>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</si>
  <si>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</si>
  <si>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</si>
  <si>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</si>
  <si>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</si>
  <si>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</si>
  <si>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</si>
  <si>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</si>
  <si>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</si>
  <si>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</si>
  <si>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</si>
  <si>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</si>
  <si>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</si>
  <si>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</si>
  <si>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</si>
  <si>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</si>
  <si>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</si>
  <si>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</si>
  <si>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</si>
  <si>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</si>
  <si>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</si>
  <si>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</si>
  <si>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</si>
  <si>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</si>
  <si>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</si>
  <si>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</si>
  <si>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</si>
  <si>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</si>
  <si>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</si>
  <si>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</si>
  <si>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</si>
  <si>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</si>
  <si>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</si>
  <si>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</si>
  <si>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</si>
  <si>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</si>
  <si>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</si>
  <si>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</si>
  <si>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</si>
  <si>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</si>
  <si>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</si>
  <si>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</si>
  <si>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</si>
  <si>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</si>
  <si>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</si>
  <si>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</si>
  <si>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</si>
  <si>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</si>
  <si>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</si>
  <si>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</si>
  <si>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</si>
  <si>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</si>
  <si>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</si>
  <si>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</si>
  <si>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</si>
  <si>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</si>
  <si>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</si>
  <si>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</si>
  <si>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</si>
  <si>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</si>
  <si>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</si>
  <si>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</si>
  <si>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</si>
  <si>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</si>
  <si>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</si>
  <si>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</si>
  <si>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</si>
  <si>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</si>
  <si>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</si>
  <si>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</si>
  <si>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</si>
  <si>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</si>
  <si>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</si>
  <si>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</si>
  <si>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</si>
  <si>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</si>
  <si>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</si>
  <si>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</si>
  <si>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</si>
  <si>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</si>
  <si>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</si>
  <si>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</si>
  <si>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</si>
  <si>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</si>
  <si>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</si>
  <si>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</si>
  <si>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</si>
  <si>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</si>
  <si>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</si>
  <si>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</si>
  <si>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</si>
  <si>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</si>
  <si>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</si>
  <si>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</si>
  <si>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</si>
  <si>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</si>
  <si>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</si>
  <si>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</si>
  <si>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</si>
  <si>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</si>
  <si>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</si>
  <si>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</si>
  <si>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</si>
  <si>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</si>
  <si>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</si>
  <si>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</si>
  <si>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</si>
  <si>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</si>
  <si>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</si>
  <si>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</si>
  <si>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</si>
  <si>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</si>
  <si>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</si>
  <si>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</si>
  <si>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</si>
  <si>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</si>
  <si>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</si>
  <si>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</si>
  <si>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</si>
  <si>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</si>
  <si>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</si>
  <si>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</si>
  <si>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</si>
  <si>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</si>
  <si>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</si>
  <si>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</si>
  <si>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</si>
  <si>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</si>
  <si>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</si>
  <si>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</si>
  <si>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</si>
  <si>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</si>
  <si>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</si>
  <si>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</si>
  <si>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</si>
  <si>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</si>
  <si>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</si>
  <si>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</si>
  <si>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</si>
  <si>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</si>
  <si>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</si>
  <si>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</si>
  <si>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</si>
  <si>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</si>
  <si>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</si>
  <si>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</si>
  <si>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</si>
  <si>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</si>
  <si>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</si>
  <si>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</si>
  <si>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</si>
  <si>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</si>
  <si>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</si>
  <si>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</si>
  <si>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</si>
  <si>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</si>
  <si>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</si>
  <si>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</si>
  <si>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</si>
  <si>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</si>
  <si>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</si>
  <si>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</si>
  <si>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</si>
  <si>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</si>
  <si>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</si>
  <si>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</si>
  <si>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</si>
  <si>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</si>
  <si>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</si>
  <si>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</si>
  <si>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</si>
  <si>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</si>
  <si>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</si>
  <si>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</si>
  <si>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</si>
  <si>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</si>
  <si>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</si>
  <si>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</si>
  <si>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</si>
  <si>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</si>
  <si>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</si>
  <si>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</si>
  <si>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</si>
  <si>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</si>
  <si>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</si>
  <si>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</si>
  <si>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</si>
  <si>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</si>
  <si>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</si>
  <si>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</si>
  <si>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</si>
  <si>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</si>
  <si>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</si>
  <si>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</si>
  <si>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</si>
  <si>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</si>
  <si>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</si>
  <si>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</si>
  <si>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</si>
  <si>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</si>
  <si>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</si>
  <si>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</si>
  <si>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</si>
  <si>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</si>
  <si>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</si>
  <si>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</si>
  <si>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</si>
  <si>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</si>
  <si>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</si>
  <si>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</si>
  <si>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</si>
  <si>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</si>
  <si>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</si>
  <si>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</si>
  <si>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</si>
  <si>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</si>
  <si>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</si>
  <si>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</si>
  <si>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</si>
  <si>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</si>
  <si>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</si>
  <si>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</si>
  <si>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</si>
  <si>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</si>
  <si>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</si>
  <si>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</si>
  <si>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</si>
  <si>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</si>
  <si>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</si>
  <si>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</si>
  <si>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</si>
  <si>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</si>
  <si>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</si>
  <si>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</si>
  <si>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</si>
  <si>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</si>
  <si>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</si>
  <si>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</si>
  <si>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</si>
  <si>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</si>
  <si>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</si>
  <si>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</si>
  <si>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</si>
  <si>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</si>
  <si>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</si>
  <si>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</si>
  <si>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</si>
  <si>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</si>
  <si>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</si>
  <si>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</si>
  <si>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</si>
  <si>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</si>
  <si>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</si>
  <si>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</si>
  <si>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</si>
  <si>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</si>
  <si>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</si>
  <si>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</si>
  <si>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</si>
  <si>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</si>
  <si>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</si>
  <si>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</si>
  <si>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</si>
  <si>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</si>
  <si>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</si>
  <si>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</si>
  <si>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</si>
  <si>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</si>
  <si>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</si>
  <si>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</si>
  <si>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</si>
  <si>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</si>
  <si>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</si>
  <si>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</si>
  <si>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</si>
  <si>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</si>
  <si>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</si>
  <si>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</si>
  <si>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</si>
  <si>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</si>
  <si>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</si>
  <si>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</si>
  <si>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</si>
  <si>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</si>
  <si>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</si>
  <si>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</si>
  <si>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</si>
  <si>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</si>
  <si>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</si>
  <si>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</si>
  <si>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</si>
  <si>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</si>
  <si>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</si>
  <si>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</si>
  <si>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</si>
  <si>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</si>
  <si>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</si>
  <si>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</si>
  <si>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</si>
  <si>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</si>
  <si>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</si>
  <si>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</si>
  <si>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</si>
  <si>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</si>
  <si>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</si>
  <si>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</si>
  <si>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</si>
  <si>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</si>
  <si>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</si>
  <si>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</si>
  <si>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</si>
  <si>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</si>
  <si>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</si>
  <si>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</si>
  <si>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</si>
  <si>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</si>
  <si>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</si>
  <si>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</si>
  <si>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</si>
  <si>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</si>
  <si>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</si>
  <si>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</si>
  <si>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</si>
  <si>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</si>
  <si>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</si>
  <si>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</si>
  <si>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</si>
  <si>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</si>
  <si>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</si>
  <si>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</si>
  <si>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</si>
  <si>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</si>
  <si>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</si>
  <si>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</si>
  <si>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</si>
  <si>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</si>
  <si>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</si>
  <si>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</si>
  <si>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</si>
  <si>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</si>
  <si>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</si>
  <si>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</si>
  <si>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</si>
  <si>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</si>
  <si>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</si>
  <si>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</si>
  <si>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</si>
  <si>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</si>
  <si>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</si>
  <si>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</si>
  <si>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</si>
  <si>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</si>
  <si>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</si>
  <si>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</si>
  <si>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</si>
  <si>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</si>
  <si>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</si>
  <si>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</si>
  <si>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</si>
  <si>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</si>
  <si>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</si>
  <si>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</si>
  <si>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</si>
  <si>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</si>
  <si>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</si>
  <si>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</si>
  <si>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</si>
  <si>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</si>
  <si>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</si>
  <si>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</si>
  <si>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</si>
  <si>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</si>
  <si>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</si>
  <si>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</si>
  <si>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</si>
  <si>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</si>
  <si>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</si>
  <si>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</si>
  <si>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</si>
  <si>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</si>
  <si>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</si>
  <si>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</si>
  <si>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</si>
  <si>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</si>
  <si>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</si>
  <si>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</si>
  <si>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</si>
  <si>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</si>
  <si>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</si>
  <si>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</si>
  <si>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</si>
  <si>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</si>
  <si>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</si>
  <si>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</si>
  <si>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</si>
  <si>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</si>
  <si>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</si>
  <si>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</si>
  <si>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</si>
  <si>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</si>
  <si>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</si>
  <si>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</si>
  <si>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</si>
  <si>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</si>
  <si>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</si>
  <si>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</si>
  <si>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</si>
  <si>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</si>
  <si>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</si>
  <si>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</si>
  <si>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</si>
  <si>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</si>
  <si>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</si>
  <si>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</si>
  <si>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</si>
  <si>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</si>
  <si>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</si>
  <si>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</si>
  <si>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</si>
  <si>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</si>
  <si>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</si>
  <si>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</si>
  <si>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</si>
  <si>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</si>
  <si>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</si>
  <si>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</si>
  <si>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</si>
  <si>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</si>
  <si>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</si>
  <si>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</si>
  <si>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</si>
  <si>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</si>
  <si>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</si>
  <si>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</si>
  <si>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</si>
  <si>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</si>
  <si>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</si>
  <si>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</si>
  <si>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</si>
  <si>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</si>
  <si>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</si>
  <si>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</si>
  <si>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</si>
  <si>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</si>
  <si>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</si>
  <si>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</si>
  <si>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</si>
  <si>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</si>
  <si>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</si>
  <si>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</si>
  <si>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</si>
  <si>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</si>
  <si>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</si>
  <si>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</si>
  <si>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</si>
  <si>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</si>
  <si>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</si>
  <si>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</si>
  <si>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</si>
  <si>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</si>
  <si>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</si>
  <si>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</si>
  <si>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</si>
  <si>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</si>
  <si>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</si>
  <si>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</si>
  <si>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</si>
  <si>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</si>
  <si>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</si>
  <si>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</si>
  <si>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</si>
  <si>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</si>
  <si>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</si>
  <si>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</si>
  <si>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</si>
  <si>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</si>
  <si>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</si>
  <si>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</si>
  <si>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</si>
  <si>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</si>
  <si>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</si>
  <si>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</si>
  <si>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</si>
  <si>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</si>
  <si>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</si>
  <si>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</si>
  <si>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</si>
  <si>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</si>
  <si>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</si>
  <si>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</si>
  <si>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</si>
  <si>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</si>
  <si>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</si>
  <si>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</si>
  <si>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</si>
  <si>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</si>
  <si>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</si>
  <si>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</si>
  <si>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</si>
  <si>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</si>
  <si>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</si>
  <si>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</si>
  <si>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</si>
  <si>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</si>
  <si>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</si>
  <si>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</si>
  <si>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</si>
  <si>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</si>
  <si>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</si>
  <si>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</si>
  <si>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</si>
  <si>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</si>
  <si>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</si>
  <si>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</si>
  <si>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</si>
  <si>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</si>
  <si>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</si>
  <si>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</si>
  <si>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</si>
  <si>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</si>
  <si>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</si>
  <si>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</si>
  <si>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</si>
  <si>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</si>
  <si>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</si>
  <si>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</si>
  <si>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</si>
  <si>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</si>
  <si>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</si>
  <si>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</si>
  <si>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</si>
  <si>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</si>
  <si>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</si>
  <si>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</si>
  <si>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</si>
  <si>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</si>
  <si>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</si>
  <si>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</si>
  <si>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</si>
  <si>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</si>
  <si>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</si>
  <si>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</si>
  <si>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</si>
  <si>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</si>
  <si>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</si>
  <si>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</si>
  <si>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</si>
  <si>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</si>
  <si>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</si>
  <si>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</si>
  <si>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</si>
  <si>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</si>
  <si>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</si>
  <si>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</si>
  <si>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</si>
  <si>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</si>
  <si>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</si>
  <si>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</si>
  <si>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</si>
  <si>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</si>
  <si>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</si>
  <si>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</si>
  <si>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</si>
  <si>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</si>
  <si>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</si>
  <si>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</si>
  <si>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</si>
  <si>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</si>
  <si>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</si>
  <si>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</si>
  <si>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</si>
  <si>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</si>
  <si>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</si>
  <si>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</si>
  <si>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</si>
  <si>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</si>
  <si>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</si>
  <si>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</si>
  <si>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</si>
  <si>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</si>
  <si>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</si>
  <si>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</si>
  <si>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</si>
  <si>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</si>
  <si>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</si>
  <si>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</si>
  <si>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</si>
  <si>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</si>
  <si>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</si>
  <si>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</si>
  <si>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</si>
  <si>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</si>
  <si>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</si>
  <si>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</si>
  <si>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</si>
  <si>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</si>
  <si>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</si>
  <si>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</si>
  <si>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</si>
  <si>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</si>
  <si>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</si>
  <si>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</si>
  <si>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</si>
  <si>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</si>
  <si>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</si>
  <si>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</si>
  <si>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</si>
  <si>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</si>
  <si>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</si>
  <si>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</si>
  <si>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</si>
  <si>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</si>
  <si>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</si>
  <si>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</si>
  <si>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</si>
  <si>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</si>
  <si>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</si>
  <si>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</si>
  <si>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</si>
  <si>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</si>
  <si>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</si>
  <si>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</si>
  <si>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</si>
  <si>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</si>
  <si>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</si>
  <si>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</si>
  <si>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</si>
  <si>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</si>
  <si>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</si>
  <si>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</si>
  <si>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</si>
  <si>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</si>
  <si>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</si>
  <si>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</si>
  <si>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</si>
  <si>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</si>
  <si>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</si>
  <si>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</si>
  <si>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</si>
  <si>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</si>
  <si>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</si>
  <si>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</si>
  <si>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</si>
  <si>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</si>
  <si>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</si>
  <si>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</si>
  <si>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</si>
  <si>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</si>
  <si>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</si>
  <si>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</si>
  <si>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</si>
  <si>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</si>
  <si>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</si>
  <si>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</si>
  <si>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</si>
  <si>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</si>
  <si>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</si>
  <si>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</si>
  <si>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</si>
  <si>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</si>
  <si>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</si>
  <si>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</si>
  <si>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</si>
  <si>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</si>
  <si>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</si>
  <si>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</si>
  <si>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</si>
  <si>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</si>
  <si>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</si>
  <si>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</si>
  <si>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</si>
  <si>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</si>
  <si>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</si>
  <si>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</si>
  <si>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</si>
  <si>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</si>
  <si>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</si>
  <si>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</si>
  <si>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</si>
  <si>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</si>
  <si>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</si>
  <si>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</si>
  <si>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</si>
  <si>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</si>
  <si>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</si>
  <si>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</si>
  <si>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</si>
  <si>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</si>
  <si>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</si>
  <si>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</si>
  <si>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</si>
  <si>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</si>
  <si>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</si>
  <si>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</si>
  <si>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</si>
  <si>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</si>
  <si>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</si>
  <si>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</si>
  <si>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</si>
  <si>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</si>
  <si>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</si>
  <si>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</si>
  <si>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</si>
  <si>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</si>
  <si>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</si>
  <si>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</si>
  <si>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</si>
  <si>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</si>
  <si>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</si>
  <si>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</si>
  <si>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</si>
  <si>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</si>
  <si>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</si>
  <si>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</si>
  <si>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</si>
  <si>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</si>
  <si>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</si>
  <si>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</si>
  <si>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</si>
  <si>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</si>
  <si>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</si>
  <si>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</si>
  <si>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</si>
  <si>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</si>
  <si>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</si>
  <si>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</si>
  <si>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</si>
  <si>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</si>
  <si>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</si>
  <si>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</si>
  <si>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</si>
  <si>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</si>
  <si>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</si>
  <si>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</si>
  <si>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</si>
  <si>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</si>
  <si>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</si>
  <si>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</si>
  <si>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</si>
  <si>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</si>
  <si>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</si>
  <si>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</si>
  <si>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</si>
  <si>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</si>
  <si>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</si>
  <si>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</si>
  <si>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</si>
  <si>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</si>
  <si>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</si>
  <si>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</si>
  <si>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</si>
  <si>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</si>
  <si>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</si>
  <si>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</si>
  <si>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</si>
  <si>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</si>
  <si>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</si>
  <si>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</si>
  <si>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</si>
  <si>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</si>
  <si>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</si>
  <si>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</si>
  <si>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</si>
  <si>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</si>
  <si>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</si>
  <si>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</si>
  <si>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</si>
  <si>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</si>
  <si>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</si>
  <si>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</si>
  <si>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</si>
  <si>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</si>
  <si>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</si>
  <si>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</si>
  <si>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</si>
  <si>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</si>
  <si>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</si>
  <si>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</si>
  <si>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</si>
  <si>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</si>
  <si>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</si>
  <si>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</si>
  <si>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</si>
  <si>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</si>
  <si>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</si>
  <si>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</si>
  <si>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</si>
  <si>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</si>
  <si>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</si>
  <si>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</si>
  <si>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</si>
  <si>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</si>
  <si>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</si>
  <si>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</si>
  <si>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</si>
  <si>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</si>
  <si>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</si>
  <si>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</si>
  <si>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</si>
  <si>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</si>
  <si>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</si>
  <si>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</si>
  <si>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</si>
  <si>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</si>
  <si>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</si>
  <si>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</si>
  <si>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</si>
  <si>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</si>
  <si>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</si>
  <si>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</si>
  <si>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</si>
  <si>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</si>
  <si>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</si>
  <si>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</si>
  <si>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</si>
  <si>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</si>
  <si>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</si>
  <si>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</si>
  <si>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</si>
  <si>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</si>
  <si>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</si>
  <si>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</si>
  <si>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</si>
  <si>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</si>
  <si>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</si>
  <si>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</si>
  <si>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</si>
  <si>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</si>
  <si>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</si>
  <si>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</si>
  <si>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</si>
  <si>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</si>
  <si>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</si>
  <si>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</si>
  <si>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</si>
  <si>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</si>
  <si>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</si>
  <si>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</si>
  <si>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</si>
  <si>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</si>
  <si>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</si>
  <si>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</si>
  <si>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</si>
  <si>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</si>
  <si>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</si>
  <si>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</si>
  <si>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</si>
  <si>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</si>
  <si>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</si>
  <si>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</si>
  <si>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</si>
  <si>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</si>
  <si>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</si>
  <si>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</si>
  <si>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</si>
  <si>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</si>
  <si>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</si>
  <si>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</si>
  <si>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</si>
  <si>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</si>
  <si>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</si>
  <si>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</si>
  <si>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</si>
  <si>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</si>
  <si>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</si>
  <si>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</si>
  <si>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</si>
  <si>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</si>
  <si>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</si>
  <si>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</si>
  <si>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</si>
  <si>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</si>
  <si>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</si>
  <si>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</si>
  <si>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</si>
  <si>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</si>
  <si>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</si>
  <si>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</si>
  <si>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</si>
  <si>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</si>
  <si>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</si>
  <si>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</si>
  <si>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</si>
  <si>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</si>
  <si>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</si>
  <si>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</si>
  <si>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</si>
  <si>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</si>
  <si>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</si>
  <si>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</si>
  <si>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</si>
  <si>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</si>
  <si>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</si>
  <si>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</si>
  <si>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</si>
  <si>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</si>
  <si>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</si>
  <si>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</si>
  <si>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</si>
  <si>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</si>
  <si>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</si>
  <si>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</si>
  <si>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</si>
  <si>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</si>
  <si>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</si>
  <si>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</si>
  <si>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</si>
  <si>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</si>
  <si>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</si>
  <si>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</si>
  <si>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</si>
  <si>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</si>
  <si>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</si>
  <si>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</si>
  <si>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</si>
  <si>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</si>
  <si>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</si>
  <si>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</si>
  <si>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</si>
  <si>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</si>
  <si>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</si>
  <si>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</si>
  <si>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</si>
  <si>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</si>
  <si>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</si>
  <si>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</si>
  <si>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</si>
  <si>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</si>
  <si>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</si>
  <si>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</si>
  <si>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</si>
  <si>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</si>
  <si>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</si>
  <si>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</si>
  <si>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</si>
  <si>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</si>
  <si>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</si>
  <si>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</si>
  <si>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</si>
  <si>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</si>
  <si>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</si>
  <si>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</si>
  <si>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</si>
  <si>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</si>
  <si>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</si>
  <si>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</si>
  <si>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</si>
  <si>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</si>
  <si>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</si>
  <si>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</si>
  <si>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</si>
  <si>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</si>
  <si>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</si>
  <si>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</si>
  <si>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</si>
  <si>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</si>
  <si>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</si>
  <si>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</si>
  <si>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</si>
  <si>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</si>
  <si>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</si>
  <si>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</si>
  <si>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</si>
  <si>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</si>
  <si>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</si>
  <si>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</si>
  <si>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</si>
  <si>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</si>
  <si>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</si>
  <si>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</si>
  <si>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</si>
  <si>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</si>
  <si>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</si>
  <si>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</si>
  <si>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</si>
  <si>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</si>
  <si>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</si>
  <si>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</si>
  <si>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</si>
  <si>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</si>
  <si>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</si>
  <si>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</si>
  <si>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</si>
  <si>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</si>
  <si>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</si>
  <si>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</si>
  <si>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</si>
  <si>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</si>
  <si>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</si>
  <si>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</si>
  <si>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</si>
  <si>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</si>
  <si>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</si>
  <si>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</si>
  <si>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</si>
  <si>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</si>
  <si>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</si>
  <si>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</si>
  <si>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</si>
  <si>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</si>
  <si>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</si>
  <si>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</si>
  <si>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</si>
  <si>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</si>
  <si>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</si>
  <si>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</si>
  <si>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</si>
  <si>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</si>
  <si>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</si>
  <si>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</si>
  <si>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</si>
  <si>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</si>
  <si>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</si>
  <si>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</si>
  <si>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</si>
  <si>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</si>
  <si>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</si>
  <si>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</si>
  <si>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</si>
  <si>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</si>
  <si>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</si>
  <si>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</si>
  <si>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</si>
  <si>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</si>
  <si>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</si>
  <si>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</si>
  <si>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</si>
  <si>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</si>
  <si>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</si>
  <si>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</si>
  <si>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</si>
  <si>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</si>
  <si>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</si>
  <si>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</si>
  <si>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</si>
  <si>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</si>
  <si>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</si>
  <si>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</si>
  <si>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</si>
  <si>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</si>
  <si>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</si>
  <si>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</si>
  <si>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</si>
  <si>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</si>
  <si>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</si>
  <si>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</si>
  <si>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</si>
  <si>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</si>
  <si>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</si>
  <si>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</si>
  <si>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</si>
  <si>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</si>
  <si>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</si>
  <si>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</si>
  <si>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</si>
  <si>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</si>
  <si>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</si>
  <si>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</si>
  <si>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</si>
  <si>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</si>
  <si>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</si>
  <si>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</si>
  <si>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</si>
  <si>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</si>
  <si>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</si>
  <si>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</si>
  <si>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</si>
  <si>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</si>
  <si>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</si>
  <si>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</si>
  <si>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</si>
  <si>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</si>
  <si>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</si>
  <si>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</si>
  <si>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</si>
  <si>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</si>
  <si>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</si>
  <si>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</si>
  <si>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</si>
  <si>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</si>
  <si>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</si>
  <si>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</si>
  <si>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</si>
  <si>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</si>
  <si>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</si>
  <si>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</si>
  <si>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</si>
  <si>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PCM-20251117-00001348</t>
  </si>
  <si>
    <t>riy0336</t>
  </si>
  <si>
    <t xml:space="preserve">Restored by PG </t>
  </si>
  <si>
    <t>PCM-20251117-00001665</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</si>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</sst>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315.79093958333397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45978.73936550926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45978.73936550926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45978.73936550926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45978.73936550926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45978.73936550926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45978.73936550926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45978.73936550926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45978.73936550926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45978.73936550926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45978.73936550926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45978.73936550926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45978.73936550926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45978.73936550926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45978.73936550926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45978.73936550926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45978.73936550926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45978.73936550926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45978.73936550926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45978.73936550926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45978.73936550926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45978.73936550926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45978.73936550926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45978.73936550926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45978.73936550926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45978.73936550926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45978.73936550926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45978.73936550926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45978.73936550926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45978.73936550926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45978.73936550926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45978.73936550926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45978.73936550926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45978.73936550926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45978.73936550926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45978.73936550926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45978.73936550926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45978.73936550926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45978.73936550926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45978.73936550926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45978.73936550926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45978.73936550926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45978.73936550926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45978.73936550926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45978.73936550926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45978.73936550926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45978.73936550926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45978.73936550926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45978.73936550926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45978.73936550926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45978.73936550926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45978.73936550926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45978.73936550926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45978.73936550926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45978.73936550926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45978.73936550926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45978.73936550926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45978.73936550926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45978.73936550926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45978.73936550926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45978.73936550926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45978.73936550926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45978.73936550926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45978.73936550926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45978.73936550926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45978.73936550926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45978.73936550926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45978.73936550926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45978.73936550926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45978.73936550926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45978.73936550926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153.73952754629863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45978.738206018519</v>
      </c>
      <c r="G4" s="104">
        <f ca="1">IFERROR(NOW()-F4,"-")</f>
        <v>1.1594907409744337E-3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0.11633310185425216</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45978.73936550926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45978.73936550926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45978.73936550926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45978.73936550926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45978.73936550926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45978.73936550926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45978.73936550926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45978.73936550926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45978.73936550926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45978.73936550926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45978.73936550926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45978.73936550926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45978.73936550926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45978.73936550926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45978.73936550926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45978.73936550926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45978.73936550926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45978.73936550926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45978.73936550926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45978.73936550926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45978.73936550926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45978.73936550926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45978.73936550926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45978.73936550926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45978.73936550926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45978.73936550926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45978.73936550926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45978.73936550926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45978.73936550926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45978.73936550926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45978.73936550926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45978.73936550926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45978.73936550926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45978.73936550926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45978.73936550926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45978.73936550926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45978.73936550926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45978.73936550926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45978.73936550926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45978.73936550926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45978.73936550926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45978.73936550926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45978.73936550926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45978.73936550926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45978.73936550926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45978.73936550926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45978.73936550926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45978.73936550926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45978.73936550926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45978.73936550926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45978.73936550926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45978.73936550926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45978.73936550926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45978.73936550926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45978.73936550926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45978.73936550926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45978.73936550926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45978.73936550926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45978.73936550926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45978.73936550926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45978.73936550926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45978.73936550926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45978.73936550926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45978.73936550926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45978.73936550926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45978.73936550926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45978.73936550926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45978.73936550926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45978.73936550926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45978.73936550926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45978.73936550926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45978.73936550926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45978.73936550926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45978.73936550926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45978.73936550926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45978.73936550926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45978.73936550926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45978.73936550926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45978.73936550926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45978.73936550926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45978.73936550926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45978.73936550926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45978.73936550926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45978.73936550926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45978.73936550926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45978.73936550926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45978.73936550926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45978.73936550926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45978.73936550926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45978.73936550926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45978.73936550926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45978.73936550926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45978.73936550926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45978.73936550926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45978.73936550926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45978.73936550926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45978.73936550926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45978.73936550926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45978.73936550926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45978.73936550926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45978.73936550926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45978.73936550926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45978.73936550926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45978.73936550926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45978.73936550926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45978.73936550926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45978.73936550926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45978.73936550926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45978.73936550926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45978.73936550926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45978.73936550926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45978.73936550926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45978.73936550926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45978.73936550926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45978.73936550926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45978.73936550926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45978.73936550926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45978.73936550926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45978.73936550926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45978.73936550926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45978.73936550926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45978.73936550926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45978.73936550926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45978.73936550926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45978.73936550926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45978.73936550926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45978.73936550926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45978.73936550926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45978.73936550926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45978.73936550926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45978.73936550926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45978.73936550926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45978.73936550926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45978.73936550926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45978.73936550926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45978.73936550926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45978.73936550926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45978.73936550926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45978.73936550926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45978.73936550926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45978.73936550926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45978.73936550926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45978.73936550926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45978.73936550926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45978.73936550926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45978.73936550926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45978.73936550926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45978.73936550926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45978.73936550926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45978.73936550926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45978.73936550926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45978.73936550926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45978.73936550926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45978.73936550926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45978.73936550926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45978.73936550926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45978.73936550926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45978.73936550926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45978.73936550926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45978.73936550926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45978.73936550926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45978.73936550926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45978.73936550926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45978.73936550926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45978.73936550926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45978.73936550926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45978.73936550926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45978.73936550926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45978.73936550926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45978.73936550926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45978.73936550926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45978.73936550926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45978.73936550926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45978.73936550926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45978.73936550926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45978.73936550926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45978.73936550926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45978.73936550926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45978.73936550926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45978.73936550926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45978.73936550926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45978.73936550926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45978.73936550926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45978.73936550926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45978.73936550926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45978.73936550926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45978.73936550926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45978.73936550926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45978.73936550926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45978.73936550926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45978.73936550926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45978.73936550926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45978.73936550926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45978.73936550926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45978.73936550926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45978.73936550926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45978.73936550926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45978.73936550926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45978.73936550926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45978.73936550926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45978.73936550926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61" t="s">
        <v>22785</v>
      </c>
      <c r="E2" s="18" t="s">
        <v>39021</v>
      </c>
      <c r="F2" s="20">
        <v>45978.729386574072</v>
      </c>
      <c r="G2" s="21">
        <f t="shared" ref="G2:G11" ca="1" si="0">IFERROR(NOW()-F2,"-")</f>
        <v>9.9789351879735477E-3</v>
      </c>
      <c r="H2" s="22">
        <v>45978.723229166666</v>
      </c>
      <c r="I2" s="19" t="str">
        <f>IFERROR(VLOOKUP(D2,DB!A:F,6,0),"")</f>
        <v>Generator-SG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ca="1" si="0"/>
        <v>45978.73936550926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45978.73936550926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45978.73936550926</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45978.73936550926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45978.73936550926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45978.73936550926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45978.73936550926</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45978.73936550926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45978.73936550926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45978.73936550926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45978.73936550926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45978.73936550926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45978.73936550926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45978.73936550926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45978.73936550926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45978.73936550926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45978.73936550926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45978.73936550926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45978.73936550926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45978.73936550926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45978.73936550926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45978.73936550926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45978.73936550926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45978.73936550926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45978.73936550926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45978.73936550926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45978.73936550926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45978.73936550926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45978.73936550926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45978.73936550926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45978.73936550926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45978.73936550926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45978.73936550926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45978.73936550926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45978.73936550926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45978.73936550926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45978.73936550926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45978.73936550926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45978.73936550926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45978.73936550926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45978.73936550926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45978.73936550926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45978.73936550926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45978.73936550926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45978.73936550926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45978.73936550926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45978.73936550926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45978.73936550926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45978.73936550926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45978.73936550926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45978.73936550926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45978.73936550926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45978.73936550926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45978.73936550926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45978.73936550926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45978.73936550926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45978.73936550926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45978.73936550926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45978.73936550926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45978.73936550926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45978.73936550926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45978.73936550926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45978.73936550926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45978.73936550926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45978.73936550926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45978.73936550926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45978.73936550926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45978.73936550926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45978.73936550926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45978.73936550926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45978.73936550926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45978.73936550926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45978.73936550926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45978.73936550926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45978.73936550926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45978.73936550926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45978.73936550926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45978.73936550926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45978.73936550926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45978.73936550926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45978.73936550926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45978.73936550926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45978.73936550926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45978.73936550926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45978.73936550926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45978.73936550926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45978.73936550926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45978.73936550926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45978.73936550926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45978.73936550926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45978.73936550926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45978.73936550926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45978.73936550926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45978.73936550926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45978.73936550926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45978.73936550926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45978.73936550926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45978.73936550926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45978.73936550926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45978.73936550926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45978.73936550926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45978.73936550926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45978.73936550926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45978.73936550926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45978.73936550926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45978.73936550926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45978.73936550926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45978.73936550926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45978.73936550926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45978.73936550926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45978.73936550926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45978.73936550926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45978.73936550926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45978.73936550926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45978.73936550926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45978.73936550926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45978.73936550926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45978.73936550926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45978.73936550926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45978.73936550926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45978.73936550926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45978.73936550926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45978.73936550926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45978.73936550926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45978.73936550926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45978.73936550926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45978.73936550926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45978.73936550926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45978.73936550926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45978.73936550926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45978.73936550926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45978.73936550926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45978.73936550926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45978.73936550926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45978.73936550926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45978.73936550926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45978.73936550926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45978.73936550926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45978.73936550926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45978.73936550926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45978.73936550926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45978.73936550926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45978.73936550926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45978.73936550926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45978.73936550926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45978.73936550926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45978.73936550926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45978.73936550926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45978.73936550926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45978.73936550926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45978.73936550926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45978.73936550926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45978.73936550926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45978.73936550926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45978.73936550926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45978.73936550926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45978.73936550926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45978.73936550926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45978.73936550926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45978.73936550926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45978.73936550926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45978.73936550926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45978.73936550926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45978.73936550926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45978.73936550926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45978.73936550926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45978.73936550926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45978.73936550926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45978.73936550926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45978.73936550926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45978.73936550926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45978.73936550926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45978.73936550926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45978.73936550926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45978.73936550926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45978.73936550926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45978.73936550926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45978.73936550926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45978.73936550926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45978.73936550926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45978.73936550926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45978.73936550926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45978.73936550926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45978.73936550926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45978.73936550926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45978.73936550926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45978.73936550926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45978.73936550926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45978.73936550926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45978.73936550926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45978.73936550926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45978.73936550926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45978.73936550926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45978.73936550926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45978.73936550926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45978.73936550926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45978.73936550926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45978.73936550926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45978.73936550926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45978.73936550926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45978.73936550926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45978.73936550926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45978.73936550926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45978.73936550926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45978.73936550926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45978.73936550926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45978.73936550926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45978.73936550926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45978.73936550926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45978.73936550926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45978.73936550926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45978.73936550926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45978.73936550926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45978.73936550926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45978.73936550926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45978.73936550926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45978.73936550926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45978.73936550926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45978.73936550926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45978.73936550926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45978.73936550926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45978.73936550926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45978.73936550926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45978.73936550926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45978.73936550926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45978.73936550926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45978.73936550926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45978.73936550926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45978.73936550926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45978.73936550926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45978.73936550926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45978.73936550926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45978.73936550926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45978.73936550926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45978.73936550926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45978.73936550926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45978.73936550926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45978.73936550926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45978.73936550926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45978.73936550926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45978.73936550926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45978.73936550926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45978.73936550926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45978.73936550926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45978.73936550926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45978.73936550926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45978.73936550926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45978.73936550926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45978.73936550926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45978.73936550926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45978.73936550926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45978.73936550926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45978.73936550926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45978.73936550926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45978.73936550926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45978.73936550926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45978.73936550926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45978.73936550926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45978.73936550926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45978.73936550926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45978.73936550926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45978.73936550926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45978.73936550926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45978.73936550926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45978.73936550926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45978.73936550926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45978.73936550926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45978.73936550926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45978.73936550926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45978.73936550926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45978.73936550926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45978.73936550926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45978.73936550926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45978.73936550926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45978.73936550926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45978.73936550926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45978.73936550926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45978.73936550926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45978.73936550926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45978.73936550926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45978.73936550926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45978.73936550926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45978.73936550926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45978.73936550926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45978.73936550926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45978.73936550926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45978.73936550926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45978.73936550926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45978.73936550926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45978.73936550926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45978.73936550926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45978.73936550926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45978.73936550926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45978.73936550926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45978.73936550926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45978.73936550926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45978.73936550926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45978.73936550926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45978.73936550926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45978.73936550926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45978.73936550926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45978.73936550926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45978.73936550926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45978.73936550926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45978.73936550926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45978.73936550926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45978.73936550926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45978.73936550926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45978.73936550926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45978.73936550926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45978.73936550926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45978.73936550926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45978.73936550926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45978.73936550926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45978.73936550926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45978.73936550926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45978.73936550926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45978.73936550926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45978.73936550926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45978.73936550926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45978.73936550926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45978.73936550926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45978.73936550926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45978.73936550926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45978.73936550926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45978.73936550926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45978.73936550926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45978.73936550926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45978.73936550926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45978.73936550926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45978.73936550926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45978.73936550926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45978.73936550926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45978.73936550926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45978.73936550926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45978.73936550926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45978.73936550926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45978.73936550926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45978.73936550926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45978.73936550926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45978.73936550926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45978.73936550926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45978.73936550926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45978.73936550926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45978.73936550926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45978.73936550926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45978.73936550926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45978.73936550926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45978.73936550926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45978.73936550926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45978.73936550926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45978.73936550926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45978.73936550926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45978.73936550926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45978.73936550926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45978.73936550926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45978.73936550926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45978.73936550926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45978.73936550926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45978.73936550926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45978.73936550926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45978.73936550926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45978.73936550926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45978.73936550926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45978.73936550926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45978.73936550926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45978.73936550926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45978.73936550926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45978.73936550926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45978.73936550926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45978.73936550926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45978.73936550926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45978.73936550926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45978.73936550926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45978.73936550926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45978.73936550926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45978.73936550926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45978.73936550926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45978.73936550926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45978.73936550926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45978.73936550926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45978.73936550926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45978.73936550926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45978.73936550926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45978.73936550926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45978.73936550926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45978.73936550926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45978.73936550926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45978.73936550926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45978.73936550926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45978.73936550926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45978.73936550926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45978.73936550926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45978.73936550926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45978.73936550926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45978.73936550926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45978.73936550926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45978.73936550926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45978.73936550926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45978.73936550926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45978.73936550926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45978.73936550926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45978.73936550926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45978.73936550926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45978.73936550926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45978.73936550926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45978.73936550926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45978.73936550926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45978.73936550926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45978.73936550926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45978.73936550926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45978.73936550926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45978.73936550926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45978.73936550926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45978.73936550926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45978.73936550926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45978.73936550926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45978.73936550926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45978.73936550926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45978.73936550926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45978.73936550926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45978.73936550926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45978.73936550926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45978.73936550926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45978.73936550926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45978.73936550926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45978.73936550926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45978.73936550926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45978.73936550926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45978.73936550926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45978.73936550926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45978.73936550926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45978.73936550926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45978.73936550926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45978.73936550926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45978.73936550926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45978.73936550926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45978.73936550926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45978.73936550926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45978.73936550926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45978.73936550926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45978.73936550926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45978.73936550926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45978.73936550926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45978.73936550926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45978.73936550926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45978.73936550926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45978.73936550926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45978.73936550926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45978.73936550926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45978.73936550926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45978.73936550926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45978.73936550926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45978.73936550926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45978.73936550926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45978.73936550926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45978.73936550926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45978.73936550926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45978.73936550926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45978.73936550926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45978.73936550926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45978.73936550926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45978.73936550926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45978.73936550926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45978.73936550926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45978.73936550926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45978.73936550926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45978.73936550926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45978.73936550926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45978.73936550926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45978.73936550926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45978.73936550926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45978.73936550926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45978.73936550926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45978.73936550926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45978.73936550926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45978.73936550926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45978.73936550926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45978.73936550926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45978.73936550926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45978.73936550926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45978.73936550926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45978.73936550926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45978.73936550926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45978.73936550926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45978.73936550926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45978.73936550926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45978.73936550926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45978.73936550926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45978.73936550926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45978.73936550926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45978.73936550926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45978.73936550926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45978.73936550926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45978.73936550926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45978.73936550926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45978.73936550926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45978.73936550926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45978.73936550926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45978.73936550926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45978.73936550926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45978.73936550926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45978.73936550926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45978.73936550926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45978.73936550926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45978.73936550926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45978.73936550926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45978.73936550926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45978.73936550926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45978.73936550926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45978.73936550926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45978.73936550926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45978.73936550926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45978.73936550926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45978.73936550926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45978.73936550926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45978.73936550926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45978.73936550926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45978.73936550926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45978.73936550926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45978.73936550926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45978.73936550926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45978.73936550926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45978.73936550926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45978.73936550926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45978.73936550926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45978.73936550926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45978.73936550926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45978.73936550926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45978.73936550926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45978.73936550926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45978.73936550926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45978.73936550926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45978.73936550926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45978.73936550926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45978.73936550926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45978.73936550926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45978.73936550926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45978.73936550926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45978.73936550926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45978.73936550926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45978.73936550926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45978.73936550926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45978.73936550926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45978.73936550926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45978.73936550926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45978.73936550926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45978.73936550926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45978.73936550926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45978.73936550926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45978.73936550926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45978.73936550926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45978.73936550926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45978.73936550926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45978.73936550926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45978.73936550926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45978.73936550926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45978.73936550926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45978.73936550926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45978.73936550926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45978.73936550926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45978.73936550926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45978.73936550926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45978.73936550926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45978.73936550926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45978.73936550926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45978.73936550926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45978.73936550926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45978.73936550926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45978.73936550926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45978.73936550926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45978.73936550926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45978.73936550926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45978.73936550926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45978.73936550926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45978.73936550926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45978.73936550926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45978.73936550926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45978.73936550926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45978.73936550926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45978.73936550926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45978.73936550926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45978.73936550926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45978.73936550926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45978.73936550926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45978.73936550926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45978.73936550926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45978.73936550926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45978.73936550926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45978.73936550926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45978.73936550926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45978.73936550926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45978.73936550926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45978.73936550926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45978.73936550926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45978.73936550926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45978.73936550926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45978.73936550926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45978.73936550926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45978.73936550926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45978.73936550926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45978.73936550926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45978.73936550926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45978.73936550926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45978.73936550926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45978.73936550926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45978.73936550926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45978.73936550926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45978.73936550926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45978.73936550926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45978.73936550926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45978.73936550926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45978.73936550926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45978.73936550926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45978.73936550926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45978.73936550926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45978.73936550926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45978.73936550926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45978.73936550926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45978.73936550926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45978.73936550926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45978.73936550926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45978.73936550926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45978.73936550926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45978.73936550926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45978.73936550926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45978.73936550926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45978.73936550926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45978.73936550926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45978.73936550926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45978.73936550926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45978.73936550926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45978.73936550926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45978.73936550926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45978.73936550926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45978.73936550926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45978.73936550926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45978.73936550926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45978.73936550926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45978.73936550926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45978.73936550926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45978.73936550926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45978.73936550926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45978.73936550926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45978.73936550926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45978.73936550926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45978.73936550926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45978.73936550926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45978.73936550926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45978.73936550926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45978.73936550926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45978.73936550926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45978.73936550926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45978.73936550926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45978.73936550926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45978.73936550926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45978.73936550926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45978.73936550926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45978.73936550926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45978.73936550926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45978.73936550926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45978.73936550926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45978.73936550926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45978.73936550926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45978.73936550926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45978.73936550926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45978.73936550926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45978.73936550926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45978.73936550926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45978.73936550926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45978.73936550926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45978.73936550926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45978.73936550926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45978.73936550926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45978.73936550926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45978.73936550926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45978.73936550926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45978.73936550926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45978.73936550926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45978.73936550926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45978.73936550926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45978.73936550926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45978.73936550926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45978.73936550926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45978.73936550926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45978.73936550926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45978.73936550926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45978.73936550926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45978.73936550926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45978.73936550926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45978.73936550926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45978.73936550926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45978.73936550926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45978.73936550926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45978.73936550926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45978.73936550926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45978.73936550926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45978.73936550926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45978.73936550926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45978.73936550926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45978.73936550926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45978.73936550926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45978.73936550926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45978.73936550926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45978.73936550926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45978.73936550926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45978.73936550926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45978.73936550926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45978.73936550926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45978.73936550926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45978.73936550926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45978.73936550926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45978.73936550926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45978.73936550926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45978.73936550926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45978.73936550926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45978.73936550926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45978.73936550926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45978.73936550926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45978.73936550926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45978.73936550926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45978.73936550926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45978.73936550926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45978.73936550926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45978.73936550926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45978.73936550926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45978.73936550926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45978.73936550926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45978.73936550926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45978.73936550926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45978.73936550926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45978.73936550926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45978.73936550926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45978.73936550926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45978.73936550926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45978.73936550926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45978.73936550926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45978.73936550926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45978.73936550926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45978.73936550926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45978.73936550926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45978.73936550926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45978.73936550926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45978.73936550926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45978.73936550926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45978.73936550926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45978.73936550926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45978.73936550926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45978.73936550926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45978.73936550926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45978.73936550926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45978.73936550926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45978.73936550926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45978.73936550926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45978.73936550926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45978.73936550926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45978.73936550926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45978.73936550926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45978.73936550926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45978.73936550926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45978.73936550926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45978.73936550926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45978.73936550926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45978.73936550926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45978.73936550926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45978.73936550926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45978.73936550926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45978.73936550926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45978.73936550926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45978.73936550926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45978.73936550926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45978.73936550926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45978.73936550926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45978.73936550926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45978.73936550926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45978.73936550926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45978.73936550926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45978.73936550926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45978.73936550926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45978.73936550926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45978.73936550926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45978.73936550926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45978.73936550926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45978.73936550926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45978.73936550926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45978.73936550926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45978.73936550926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45978.73936550926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45978.73936550926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45978.73936550926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45978.73936550926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45978.73936550926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45978.73936550926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45978.73936550926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45978.73936550926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45978.73936550926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45978.73936550926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45978.73936550926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45978.73936550926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45978.73936550926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45978.73936550926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45978.73936550926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45978.73936550926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45978.73936550926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45978.73936550926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45978.73936550926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45978.73936550926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45978.73936550926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45978.73936550926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45978.73936550926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45978.73936550926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45978.73936550926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45978.73936550926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45978.73936550926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45978.73936550926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45978.73936550926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45978.73936550926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45978.73936550926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45978.73936550926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45978.73936550926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45978.73936550926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45978.73936550926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45978.73936550926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45978.73936550926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45978.73936550926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45978.73936550926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45978.73936550926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45978.73936550926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45978.73936550926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45978.73936550926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45978.73936550926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45978.73936550926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45978.73936550926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45978.73936550926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45978.73936550926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45978.73936550926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45978.73936550926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45978.73936550926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45978.73936550926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45978.73936550926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45978.73936550926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45978.73936550926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45978.73936550926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45978.73936550926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45978.73936550926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45978.73936550926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45978.73936550926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45978.73936550926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45978.73936550926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45978.73936550926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45978.73936550926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45978.73936550926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45978.73936550926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45978.73936550926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45978.73936550926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45978.73936550926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45978.73936550926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45978.73936550926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45978.73936550926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45978.73936550926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45978.73936550926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45978.73936550926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45978.73936550926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45978.73936550926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45978.73936550926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45978.73936550926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45978.73936550926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45978.73936550926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45978.73936550926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45978.73936550926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45978.73936550926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45978.73936550926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45978.73936550926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45978.73936550926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45978.73936550926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45978.73936550926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45978.73936550926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45978.73936550926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45978.73936550926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45978.73936550926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45978.73936550926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45978.73936550926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45978.73936550926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45978.73936550926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45978.73936550926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45978.73936550926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45978.73936550926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45978.73936550926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45978.73936550926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45978.73936550926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45978.73936550926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45978.73936550926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45978.73936550926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45978.73936550926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45978.73936550926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45978.73936550926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45978.73936550926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45978.73936550926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45978.73936550926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45978.73936550926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45978.73936550926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45978.73936550926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45978.73936550926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45978.73936550926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45978.73936550926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45978.73936550926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45978.73936550926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45978.73936550926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45978.73936550926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45978.73936550926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45978.73936550926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45978.73936550926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45978.73936550926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45978.73936550926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45978.73936550926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45978.73936550926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45978.73936550926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45978.73936550926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45978.73936550926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45978.73936550926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45978.73936550926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45978.73936550926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45978.73936550926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45978.73936550926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45978.73936550926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45978.73936550926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45978.73936550926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45978.73936550926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45978.73936550926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45978.73936550926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45978.73936550926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45978.73936550926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45978.73936550926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45978.73936550926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45978.73936550926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45978.73936550926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45978.73936550926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45978.73936550926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45978.73936550926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45978.73936550926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45978.73936550926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45978.73936550926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45978.73936550926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45978.73936550926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45978.73936550926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45978.73936550926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45978.73936550926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45978.73936550926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45978.73936550926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45978.73936550926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45978.73936550926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45978.73936550926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45978.73936550926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45978.73936550926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45978.73936550926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45978.73936550926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45978.73936550926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45978.73936550926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45978.73936550926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45978.73936550926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45978.73936550926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45978.73936550926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45978.73936550926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45978.73936550926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45978.73936550926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45978.73936550926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45978.73936550926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45978.73936550926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45978.73936550926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45978.73936550926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45978.73936550926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45978.73936550926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45978.73936550926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45978.73936550926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45978.73936550926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45978.73936550926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45978.73936550926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45978.73936550926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45978.73936550926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45978.73936550926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45978.73936550926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45978.73936550926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45978.73936550926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45978.73936550926</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275.2586479166639</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0.22386782407556893</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45978.73936550926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45978.73936550926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45978.73936550926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45978.73936550926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45978.73936550926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45978.73936550926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45978.73936550926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45978.73936550926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45978.73936550926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45978.73936550926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45978.73936550926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45978.73936550926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45978.73936550926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45978.73936550926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45978.73936550926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45978.73936550926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45978.73936550926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45978.73936550926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45978.73936550926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45978.73936550926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45978.73936550926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45978.73936550926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45978.73936550926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45978.73936550926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45978.73936550926</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86.907305324071785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52.55048819444346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30.078254398147692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1.224562268522277</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8.1853935189428739E-2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45978.73936550926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45978.73936550926</v>
      </c>
      <c r="H8" s="109"/>
      <c r="I8" s="109" t="str">
        <f>IFERROR(VLOOKUP(D8,DB!A:F,6,0),"")</f>
        <v/>
      </c>
      <c r="J8" s="109" t="str">
        <f>IFERROR(VLOOKUP(D8,DB!A:G,7,0),"")</f>
        <v/>
      </c>
      <c r="K8" s="109"/>
      <c r="L8" s="109" t="str">
        <f>IFERROR(VLOOKUP(D8,DB!A:I,9,0),"")</f>
        <v/>
      </c>
    </row>
    <row r="9" spans="1:13">
      <c r="A9" s="109"/>
      <c r="B9" s="109" t="str">
        <f>IFERROR(VLOOKUP(D9,DB!A:K,11,0),"")</f>
        <v>R5</v>
      </c>
      <c r="C9" s="109"/>
      <c r="D9" s="109" t="s">
        <v>33264</v>
      </c>
      <c r="E9" s="109"/>
      <c r="F9" s="109"/>
      <c r="G9" s="109">
        <f t="shared" ref="G9:G71" ca="1" si="3">IFERROR(NOW()-F9,"")</f>
        <v>45978.73936550926</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09">
        <f t="shared" ca="1" si="3"/>
        <v>45978.73936550926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45978.73936550926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45978.73936550926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45978.73936550926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45978.73936550926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45978.73936550926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45978.73936550926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45978.73936550926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45978.73936550926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45978.73936550926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45978.73936550926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45978.73936550926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45978.73936550926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45978.73936550926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45978.73936550926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45978.73936550926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45978.73936550926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45978.73936550926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45978.73936550926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45978.73936550926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45978.73936550926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45978.73936550926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45978.73936550926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45978.73936550926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45978.73936550926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45978.73936550926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45978.73936550926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45978.73936550926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45978.73936550926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45978.73936550926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45978.73936550926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45978.73936550926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45978.73936550926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45978.73936550926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45978.73936550926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45978.73936550926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45978.73936550926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45978.73936550926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45978.73936550926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45978.73936550926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45978.73936550926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45978.73936550926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45978.73936550926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45978.73936550926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45978.73936550926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45978.73936550926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45978.73936550926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45978.73936550926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45978.73936550926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45978.73936550926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45978.73936550926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45978.73936550926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45978.73936550926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45978.73936550926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45978.73936550926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45978.73936550926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45978.73936550926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45978.73936550926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45978.73936550926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45978.73936550926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45978.73936550926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45978.73936550926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45978.73936550926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45978.73936550926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45978.73936550926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45978.73936550926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45978.73936550926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45978.73936550926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45978.73936550926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45978.73936550926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45978.73936550926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45978.73936550926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45978.73936550926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45978.73936550926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45978.73936550926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45978.73936550926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45978.73936550926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45978.73936550926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45978.73936550926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45978.73936550926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45978.73936550926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45978.73936550926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45978.73936550926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45978.73936550926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45978.73936550926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45978.73936550926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45978.73936550926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45978.73936550926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45978.73936550926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45978.73936550926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45978.73936550926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45978.73936550926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45978.73936550926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45978.73936550926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45978.73936550926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45978.73936550926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45978.73936550926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45978.73936550926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45978.73936550926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45978.73936550926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45978.73936550926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45978.73936550926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45978.73936550926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45978.73936550926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45978.73936550926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45978.73936550926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45978.73936550926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45978.73936550926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45978.73936550926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45978.73936550926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45978.73936550926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45978.73936550926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45978.73936550926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45978.73936550926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45978.73936550926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45978.73936550926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45978.73936550926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45978.73936550926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45978.73936550926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45978.73936550926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45978.73936550926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45978.73936550926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45978.73936550926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45978.73936550926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45978.73936550926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45978.73936550926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45978.73936550926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45978.73936550926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45978.73936550926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45978.73936550926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45978.73936550926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45978.73936550926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45978.73936550926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45978.73936550926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45978.73936550926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45978.73936550926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45978.73936550926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45978.73936550926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45978.73936550926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45978.73936550926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45978.73936550926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45978.73936550926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45978.73936550926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45978.73936550926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45978.73936550926</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4</v>
      </c>
      <c r="D2" s="119" t="s">
        <v>32023</v>
      </c>
      <c r="E2" s="109" t="s">
        <v>39021</v>
      </c>
      <c r="F2" s="121">
        <v>45978.726736111108</v>
      </c>
      <c r="G2" s="104">
        <f t="shared" ref="G2:G53" ca="1" si="0">IFERROR(NOW()-F2,"-")</f>
        <v>1.2629398152057547E-2</v>
      </c>
      <c r="H2" s="121">
        <v>45978.726736111108</v>
      </c>
      <c r="I2" s="119" t="str">
        <f>IFERROR(VLOOKUP(D2,DB!A:F,6,0),"")</f>
        <v>SCECO</v>
      </c>
      <c r="J2" s="119" t="str">
        <f>IFERROR(VLOOKUP(D2,DB!A:G,7,0),"")</f>
        <v>Vandalized+No BB Design</v>
      </c>
      <c r="K2" s="122" t="s">
        <v>39127</v>
      </c>
      <c r="L2" s="123" t="str">
        <f>IFERROR(VLOOKUP(D2,DB!A:I,9,0),"")</f>
        <v>Latis</v>
      </c>
    </row>
    <row r="3" spans="1:16382" ht="31.5" customHeight="1">
      <c r="A3" s="118"/>
      <c r="B3" s="119" t="str">
        <f>IFERROR(VLOOKUP(D3,DB!A:K,11,0),"")</f>
        <v/>
      </c>
      <c r="C3" s="120"/>
      <c r="D3" s="119"/>
      <c r="E3" s="109"/>
      <c r="F3" s="121"/>
      <c r="G3" s="104">
        <f t="shared" ca="1" si="0"/>
        <v>45978.73936550926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45978.73936550926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45978.73936550926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45978.73936550926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45978.73936550926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45978.73936550926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45978.73936550926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45978.73936550926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45978.73936550926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45978.73936550926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45978.73936550926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45978.73936550926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45978.73936550926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45978.73936550926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45978.73936550926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45978.73936550926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45978.73936550926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45978.73936550926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45978.73936550926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45978.73936550926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45978.73936550926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45978.73936550926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45978.73936550926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45978.73936550926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45978.73936550926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45978.73936550926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45978.73936550926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45978.73936550926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45978.73936550926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45978.73936550926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45978.73936550926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45978.73936550926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45978.73936550926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45978.73936550926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45978.73936550926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45978.73936550926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45978.73936550926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45978.73936550926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45978.73936550926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45978.73936550926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45978.73936550926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45978.73936550926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45978.73936550926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45978.73936550926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45978.73936550926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45978.73936550926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45978.73936550926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45978.73936550926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45978.73936550926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45978.73936550926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45978.73936550926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45978.73936550926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45978.73936550926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45978.73936550926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45978.73936550926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45978.73936550926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45978.73936550926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45978.73936550926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45978.73936550926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45978.73936550926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45978.73936550926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45978.73936550926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45978.73936550926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45978.73936550926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45978.73936550926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45978.73936550926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45978.73936550926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45978.73936550926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45978.73936550926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45978.73936550926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45978.73936550926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45978.73936550926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45978.73936550926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45978.73936550926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45978.73936550926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45978.73936550926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45978.73936550926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45978.73936550926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45978.73936550926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45978.73936550926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45978.73936550926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45978.73936550926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45978.73936550926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45978.73936550926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45978.73936550926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