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61" documentId="13_ncr:1_{F6CB121F-512D-4AA6-A0C1-0FB36C537598}" xr6:coauthVersionLast="47" xr6:coauthVersionMax="47" xr10:uidLastSave="{04911CCD-29A8-495E-8719-8348E19B4518}"/>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<sst xmlns="http://schemas.openxmlformats.org/spreadsheetml/2006/main" count="180302" uniqueCount="39135">
  <si>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</si>
  <si>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</si>
  <si>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</si>
  <si>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</si>
  <si>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</si>
  <si>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</si>
  <si>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</si>
  <si>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</si>
  <si>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</si>
  <si>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</si>
  <si>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</si>
  <si>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</si>
  <si>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</si>
  <si>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</si>
  <si>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</si>
  <si>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</si>
  <si>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</si>
  <si>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</si>
  <si>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</si>
  <si>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</si>
  <si>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</si>
  <si>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</si>
  <si>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</si>
  <si>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</si>
  <si>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</si>
  <si>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</si>
  <si>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</si>
  <si>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</si>
  <si>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</si>
  <si>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</si>
  <si>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</si>
  <si>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</si>
  <si>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</si>
  <si>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</si>
  <si>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</si>
  <si>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</si>
  <si>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</si>
  <si>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</si>
  <si>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</si>
  <si>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</si>
  <si>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</si>
  <si>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</si>
  <si>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</si>
  <si>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</si>
  <si>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</si>
  <si>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</si>
  <si>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</si>
  <si>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</si>
  <si>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</si>
  <si>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</si>
  <si>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</si>
  <si>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</si>
  <si>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</si>
  <si>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</si>
  <si>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</si>
  <si>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</si>
  <si>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</si>
  <si>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</si>
  <si>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</si>
  <si>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</si>
  <si>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</si>
  <si>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</si>
  <si>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</si>
  <si>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</si>
  <si>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</si>
  <si>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</si>
  <si>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</si>
  <si>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</si>
  <si>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</si>
  <si>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</si>
  <si>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</si>
  <si>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</si>
  <si>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</si>
  <si>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</si>
  <si>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</si>
  <si>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</si>
  <si>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</si>
  <si>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</si>
  <si>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</si>
  <si>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</si>
  <si>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</si>
  <si>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</si>
  <si>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</si>
  <si>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</si>
  <si>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</si>
  <si>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</si>
  <si>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</si>
  <si>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</si>
  <si>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</si>
  <si>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</si>
  <si>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</si>
  <si>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</si>
  <si>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</si>
  <si>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</si>
  <si>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</si>
  <si>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</si>
  <si>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</si>
  <si>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</si>
  <si>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</si>
  <si>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</si>
  <si>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</si>
  <si>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</si>
  <si>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</si>
  <si>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</si>
  <si>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</si>
  <si>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</si>
  <si>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</si>
  <si>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</si>
  <si>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</si>
  <si>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</si>
  <si>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</si>
  <si>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</si>
  <si>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</si>
  <si>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</si>
  <si>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</si>
  <si>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</si>
  <si>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</si>
  <si>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</si>
  <si>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</si>
  <si>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</si>
  <si>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</si>
  <si>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</si>
  <si>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</si>
  <si>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</si>
  <si>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</si>
  <si>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</si>
  <si>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</si>
  <si>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</si>
  <si>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</si>
  <si>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</si>
  <si>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</si>
  <si>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</si>
  <si>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</si>
  <si>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</si>
  <si>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</si>
  <si>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</si>
  <si>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</si>
  <si>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</si>
  <si>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</si>
  <si>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</si>
  <si>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</si>
  <si>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</si>
  <si>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</si>
  <si>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</si>
  <si>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</si>
  <si>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</si>
  <si>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</si>
  <si>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</si>
  <si>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</si>
  <si>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</si>
  <si>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</si>
  <si>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</si>
  <si>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</si>
  <si>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</si>
  <si>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</si>
  <si>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</si>
  <si>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</si>
  <si>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</si>
  <si>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</si>
  <si>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</si>
  <si>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</si>
  <si>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</si>
  <si>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</si>
  <si>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</si>
  <si>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</si>
  <si>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</si>
  <si>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</si>
  <si>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</si>
  <si>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</si>
  <si>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</si>
  <si>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</si>
  <si>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</si>
  <si>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</si>
  <si>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</si>
  <si>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</si>
  <si>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</si>
  <si>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</si>
  <si>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</si>
  <si>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</si>
  <si>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</si>
  <si>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</si>
  <si>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</si>
  <si>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</si>
  <si>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</si>
  <si>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</si>
  <si>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</si>
  <si>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</si>
  <si>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</si>
  <si>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</si>
  <si>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</si>
  <si>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</si>
  <si>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</si>
  <si>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</si>
  <si>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</si>
  <si>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</si>
  <si>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</si>
  <si>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</si>
  <si>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</si>
  <si>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</si>
  <si>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</si>
  <si>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</si>
  <si>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</si>
  <si>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</si>
  <si>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</si>
  <si>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</si>
  <si>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</si>
  <si>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</si>
  <si>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</si>
  <si>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</si>
  <si>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</si>
  <si>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</si>
  <si>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</si>
  <si>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</si>
  <si>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</si>
  <si>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</si>
  <si>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</si>
  <si>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</si>
  <si>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</si>
  <si>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</si>
  <si>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</si>
  <si>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</si>
  <si>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</si>
  <si>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</si>
  <si>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</si>
  <si>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</si>
  <si>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</si>
  <si>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</si>
  <si>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</si>
  <si>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</si>
  <si>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</si>
  <si>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</si>
  <si>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</si>
  <si>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</si>
  <si>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</si>
  <si>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</si>
  <si>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</si>
  <si>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</si>
  <si>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</si>
  <si>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</si>
  <si>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</si>
  <si>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</si>
  <si>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</si>
  <si>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</si>
  <si>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</si>
  <si>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</si>
  <si>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</si>
  <si>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</si>
  <si>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</si>
  <si>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</si>
  <si>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</si>
  <si>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</si>
  <si>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</si>
  <si>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</si>
  <si>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</si>
  <si>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</si>
  <si>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</si>
  <si>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</si>
  <si>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</si>
  <si>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</si>
  <si>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</si>
  <si>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</si>
  <si>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</si>
  <si>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</si>
  <si>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</si>
  <si>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</si>
  <si>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</si>
  <si>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</si>
  <si>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</si>
  <si>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</si>
  <si>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</si>
  <si>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</si>
  <si>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</si>
  <si>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</si>
  <si>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</si>
  <si>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</si>
  <si>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</si>
  <si>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</si>
  <si>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</si>
  <si>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</si>
  <si>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</si>
  <si>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</si>
  <si>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</si>
  <si>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</si>
  <si>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</si>
  <si>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</si>
  <si>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</si>
  <si>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</si>
  <si>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</si>
  <si>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</si>
  <si>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</si>
  <si>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</si>
  <si>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</si>
  <si>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</si>
  <si>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</si>
  <si>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</si>
  <si>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</si>
  <si>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</si>
  <si>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</si>
  <si>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</si>
  <si>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</si>
  <si>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</si>
  <si>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</si>
  <si>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</si>
  <si>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</si>
  <si>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</si>
  <si>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</si>
  <si>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</si>
  <si>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</si>
  <si>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</si>
  <si>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</si>
  <si>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</si>
  <si>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</si>
  <si>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</si>
  <si>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</si>
  <si>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</si>
  <si>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</si>
  <si>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</si>
  <si>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</si>
  <si>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</si>
  <si>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</si>
  <si>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</si>
  <si>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</si>
  <si>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</si>
  <si>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</si>
  <si>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</si>
  <si>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</si>
  <si>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</si>
  <si>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</si>
  <si>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</si>
  <si>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</si>
  <si>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</si>
  <si>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</si>
  <si>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</si>
  <si>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</si>
  <si>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</si>
  <si>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</si>
  <si>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</si>
  <si>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</si>
  <si>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</si>
  <si>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</si>
  <si>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</si>
  <si>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</si>
  <si>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</si>
  <si>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</si>
  <si>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</si>
  <si>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</si>
  <si>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</si>
  <si>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</si>
  <si>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</si>
  <si>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</si>
  <si>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</si>
  <si>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</si>
  <si>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</si>
  <si>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</si>
  <si>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</si>
  <si>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</si>
  <si>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</si>
  <si>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</si>
  <si>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</si>
  <si>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</si>
  <si>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</si>
  <si>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</si>
  <si>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</si>
  <si>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</si>
  <si>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</si>
  <si>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</si>
  <si>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</si>
  <si>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</si>
  <si>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</si>
  <si>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</si>
  <si>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</si>
  <si>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</si>
  <si>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</si>
  <si>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</si>
  <si>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</si>
  <si>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</si>
  <si>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</si>
  <si>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</si>
  <si>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</si>
  <si>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</si>
  <si>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</si>
  <si>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</si>
  <si>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</si>
  <si>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</si>
  <si>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</si>
  <si>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</si>
  <si>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</si>
  <si>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</si>
  <si>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</si>
  <si>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</si>
  <si>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</si>
  <si>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</si>
  <si>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</si>
  <si>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</si>
  <si>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</si>
  <si>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</si>
  <si>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</si>
  <si>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</si>
  <si>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</si>
  <si>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</si>
  <si>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</si>
  <si>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</si>
  <si>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</si>
  <si>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</si>
  <si>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</si>
  <si>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</si>
  <si>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</si>
  <si>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</si>
  <si>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</si>
  <si>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</si>
  <si>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</si>
  <si>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</si>
  <si>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</si>
  <si>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</si>
  <si>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</si>
  <si>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</si>
  <si>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</si>
  <si>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</si>
  <si>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</si>
  <si>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</si>
  <si>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</si>
  <si>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</si>
  <si>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</si>
  <si>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</si>
  <si>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</si>
  <si>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</si>
  <si>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</si>
  <si>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</si>
  <si>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</si>
  <si>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</si>
  <si>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</si>
  <si>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</si>
  <si>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</si>
  <si>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</si>
  <si>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</si>
  <si>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</si>
  <si>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</si>
  <si>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</si>
  <si>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</si>
  <si>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</si>
  <si>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</si>
  <si>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</si>
  <si>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</si>
  <si>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</si>
  <si>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</si>
  <si>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</si>
  <si>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</si>
  <si>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</si>
  <si>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</si>
  <si>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</si>
  <si>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</si>
  <si>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</si>
  <si>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</si>
  <si>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</si>
  <si>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</si>
  <si>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</si>
  <si>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</si>
  <si>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</si>
  <si>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</si>
  <si>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</si>
  <si>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</si>
  <si>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</si>
  <si>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</si>
  <si>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</si>
  <si>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</si>
  <si>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</si>
  <si>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</si>
  <si>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</si>
  <si>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</si>
  <si>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</si>
  <si>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</si>
  <si>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</si>
  <si>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</si>
  <si>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</si>
  <si>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</si>
  <si>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</si>
  <si>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</si>
  <si>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</si>
  <si>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</si>
  <si>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</si>
  <si>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</si>
  <si>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</si>
  <si>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</si>
  <si>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</si>
  <si>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</si>
  <si>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</si>
  <si>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</si>
  <si>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</si>
  <si>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</si>
  <si>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</si>
  <si>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</si>
  <si>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</si>
  <si>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</si>
  <si>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</si>
  <si>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</si>
  <si>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</si>
  <si>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</si>
  <si>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</si>
  <si>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</si>
  <si>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</si>
  <si>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</si>
  <si>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</si>
  <si>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</si>
  <si>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</si>
  <si>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</si>
  <si>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</si>
  <si>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</si>
  <si>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</si>
  <si>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</si>
  <si>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</si>
  <si>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</si>
  <si>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</si>
  <si>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</si>
  <si>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</si>
  <si>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</si>
  <si>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</si>
  <si>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</si>
  <si>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</si>
  <si>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</si>
  <si>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</si>
  <si>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</si>
  <si>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</si>
  <si>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</si>
  <si>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</si>
  <si>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</si>
  <si>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</si>
  <si>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</si>
  <si>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</si>
  <si>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</si>
  <si>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</si>
  <si>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</si>
  <si>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</si>
  <si>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</si>
  <si>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</si>
  <si>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</si>
  <si>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</si>
  <si>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</si>
  <si>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</si>
  <si>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</si>
  <si>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</si>
  <si>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</si>
  <si>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</si>
  <si>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</si>
  <si>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</si>
  <si>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</si>
  <si>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</si>
  <si>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</si>
  <si>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</si>
  <si>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</si>
  <si>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</si>
  <si>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</si>
  <si>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</si>
  <si>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</si>
  <si>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</si>
  <si>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</si>
  <si>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</si>
  <si>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</si>
  <si>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</si>
  <si>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</si>
  <si>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</si>
  <si>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</si>
  <si>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</si>
  <si>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</si>
  <si>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</si>
  <si>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</si>
  <si>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</si>
  <si>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</si>
  <si>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</si>
  <si>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</si>
  <si>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</si>
  <si>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</si>
  <si>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</si>
  <si>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</si>
  <si>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</si>
  <si>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</si>
  <si>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</si>
  <si>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</si>
  <si>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</si>
  <si>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</si>
  <si>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</si>
  <si>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</si>
  <si>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</si>
  <si>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</si>
  <si>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</si>
  <si>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</si>
  <si>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</si>
  <si>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</si>
  <si>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</si>
  <si>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</si>
  <si>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</si>
  <si>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</si>
  <si>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</si>
  <si>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</si>
  <si>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</si>
  <si>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</si>
  <si>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</si>
  <si>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</si>
  <si>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</si>
  <si>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</si>
  <si>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</si>
  <si>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</si>
  <si>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</si>
  <si>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</si>
  <si>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</si>
  <si>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</si>
  <si>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</si>
  <si>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</si>
  <si>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</si>
  <si>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</si>
  <si>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</si>
  <si>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</si>
  <si>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</si>
  <si>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</si>
  <si>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</si>
  <si>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</si>
  <si>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</si>
  <si>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</si>
  <si>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</si>
  <si>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</si>
  <si>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</si>
  <si>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</si>
  <si>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</si>
  <si>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</si>
  <si>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</si>
  <si>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</si>
  <si>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</si>
  <si>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</si>
  <si>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</si>
  <si>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</si>
  <si>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</si>
  <si>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</si>
  <si>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</si>
  <si>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</si>
  <si>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</si>
  <si>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</si>
  <si>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</si>
  <si>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</si>
  <si>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</si>
  <si>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</si>
  <si>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</si>
  <si>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</si>
  <si>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</si>
  <si>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</si>
  <si>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</si>
  <si>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</si>
  <si>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</si>
  <si>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</si>
  <si>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</si>
  <si>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</si>
  <si>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</si>
  <si>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</si>
  <si>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</si>
  <si>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</si>
  <si>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</si>
  <si>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</si>
  <si>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</si>
  <si>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</si>
  <si>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</si>
  <si>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</si>
  <si>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</si>
  <si>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</si>
  <si>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</si>
  <si>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</si>
  <si>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</si>
  <si>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</si>
  <si>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</si>
  <si>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</si>
  <si>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</si>
  <si>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</si>
  <si>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</si>
  <si>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</si>
  <si>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</si>
  <si>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</si>
  <si>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</si>
  <si>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</si>
  <si>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</si>
  <si>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</si>
  <si>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</si>
  <si>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</si>
  <si>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</si>
  <si>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</si>
  <si>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</si>
  <si>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</si>
  <si>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</si>
  <si>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</si>
  <si>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</si>
  <si>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</si>
  <si>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</si>
  <si>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</si>
  <si>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</si>
  <si>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</si>
  <si>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</si>
  <si>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</si>
  <si>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</si>
  <si>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</si>
  <si>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</si>
  <si>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</si>
  <si>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</si>
  <si>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</si>
  <si>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</si>
  <si>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</si>
  <si>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</si>
  <si>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</si>
  <si>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</si>
  <si>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</si>
  <si>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</si>
  <si>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</si>
  <si>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</si>
  <si>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</si>
  <si>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</si>
  <si>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</si>
  <si>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</si>
  <si>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</si>
  <si>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</si>
  <si>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</si>
  <si>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</si>
  <si>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</si>
  <si>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</si>
  <si>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</si>
  <si>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</si>
  <si>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</si>
  <si>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</si>
  <si>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</si>
  <si>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</si>
  <si>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</si>
  <si>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</si>
  <si>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</si>
  <si>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</si>
  <si>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</si>
  <si>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</si>
  <si>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</si>
  <si>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</si>
  <si>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</si>
  <si>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</si>
  <si>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</si>
  <si>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</si>
  <si>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</si>
  <si>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</si>
  <si>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</si>
  <si>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</si>
  <si>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</si>
  <si>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</si>
  <si>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</si>
  <si>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</si>
  <si>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</si>
  <si>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</si>
  <si>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</si>
  <si>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</si>
  <si>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</si>
  <si>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</si>
  <si>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</si>
  <si>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</si>
  <si>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</si>
  <si>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</si>
  <si>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</si>
  <si>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</si>
  <si>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</si>
  <si>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</si>
  <si>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</si>
  <si>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</si>
  <si>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</si>
  <si>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</si>
  <si>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</si>
  <si>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</si>
  <si>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</si>
  <si>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</si>
  <si>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</si>
  <si>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</si>
  <si>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</si>
  <si>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</si>
  <si>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</si>
  <si>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</si>
  <si>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</si>
  <si>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</si>
  <si>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</si>
  <si>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</si>
  <si>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</si>
  <si>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</si>
  <si>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</si>
  <si>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</si>
  <si>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</si>
  <si>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</si>
  <si>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</si>
  <si>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</si>
  <si>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</si>
  <si>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</si>
  <si>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</si>
  <si>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</si>
  <si>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</si>
  <si>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</si>
  <si>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</si>
  <si>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</si>
  <si>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</si>
  <si>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</si>
  <si>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</si>
  <si>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</si>
  <si>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</si>
  <si>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</si>
  <si>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</si>
  <si>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</si>
  <si>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</si>
  <si>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</si>
  <si>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</si>
  <si>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</si>
  <si>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</si>
  <si>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</si>
  <si>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</si>
  <si>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</si>
  <si>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</si>
  <si>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</si>
  <si>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</si>
  <si>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</si>
  <si>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</si>
  <si>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</si>
  <si>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</si>
  <si>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</si>
  <si>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</si>
  <si>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</si>
  <si>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</si>
  <si>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</si>
  <si>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</si>
  <si>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</si>
  <si>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</si>
  <si>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</si>
  <si>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</si>
  <si>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</si>
  <si>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</si>
  <si>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</si>
  <si>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</si>
  <si>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</si>
  <si>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</si>
  <si>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</si>
  <si>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</si>
  <si>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</si>
  <si>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</si>
  <si>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</si>
  <si>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</si>
  <si>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</si>
  <si>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</si>
  <si>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</si>
  <si>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</si>
  <si>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</si>
  <si>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</si>
  <si>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</si>
  <si>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</si>
  <si>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</si>
  <si>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</si>
  <si>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</si>
  <si>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</si>
  <si>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</si>
  <si>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</si>
  <si>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</si>
  <si>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</si>
  <si>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</si>
  <si>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</si>
  <si>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</si>
  <si>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</si>
  <si>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</si>
  <si>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</si>
  <si>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</si>
  <si>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</si>
  <si>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</si>
  <si>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</si>
  <si>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</si>
  <si>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</si>
  <si>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</si>
  <si>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</si>
  <si>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</si>
  <si>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</si>
  <si>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</si>
  <si>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</si>
  <si>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</si>
  <si>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</si>
  <si>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</si>
  <si>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</si>
  <si>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</si>
  <si>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</si>
  <si>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</si>
  <si>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</si>
  <si>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</si>
  <si>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</si>
  <si>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</si>
  <si>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</si>
  <si>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</si>
  <si>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</si>
  <si>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</si>
  <si>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</si>
  <si>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</si>
  <si>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</si>
  <si>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</si>
  <si>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</si>
  <si>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</si>
  <si>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</si>
  <si>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</si>
  <si>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</si>
  <si>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</si>
  <si>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</si>
  <si>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</si>
  <si>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</si>
  <si>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</si>
  <si>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</si>
  <si>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</si>
  <si>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</si>
  <si>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</si>
  <si>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</si>
  <si>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</si>
  <si>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</si>
  <si>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</si>
  <si>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</si>
  <si>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</si>
  <si>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</si>
  <si>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</si>
  <si>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</si>
  <si>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</si>
  <si>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</si>
  <si>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</si>
  <si>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</si>
  <si>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</si>
  <si>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</si>
  <si>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</si>
  <si>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</si>
  <si>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</si>
  <si>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</si>
  <si>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</si>
  <si>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</si>
  <si>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</si>
  <si>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</si>
  <si>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</si>
  <si>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</si>
  <si>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</si>
  <si>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</si>
  <si>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</si>
  <si>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</si>
  <si>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</si>
  <si>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</si>
  <si>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</si>
  <si>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</si>
  <si>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</si>
  <si>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</si>
  <si>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</si>
  <si>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</si>
  <si>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</si>
  <si>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</si>
  <si>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</si>
  <si>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</si>
  <si>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</si>
  <si>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</si>
  <si>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</si>
  <si>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</si>
  <si>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</si>
  <si>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</si>
  <si>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</si>
  <si>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</si>
  <si>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</si>
  <si>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</si>
  <si>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</si>
  <si>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</si>
  <si>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</si>
  <si>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</si>
  <si>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</si>
  <si>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</si>
  <si>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</si>
  <si>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</si>
  <si>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</si>
  <si>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</si>
  <si>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</si>
  <si>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</si>
  <si>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</si>
  <si>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</si>
  <si>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</si>
  <si>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</si>
  <si>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</si>
  <si>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</si>
  <si>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</si>
  <si>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</si>
  <si>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</si>
  <si>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</si>
  <si>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</si>
  <si>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</si>
  <si>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</si>
  <si>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</si>
  <si>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</si>
  <si>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</si>
  <si>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</si>
  <si>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</si>
  <si>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</si>
  <si>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</si>
  <si>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</si>
  <si>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</si>
  <si>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</si>
  <si>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</si>
  <si>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</si>
  <si>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</si>
  <si>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</si>
  <si>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</si>
  <si>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</si>
  <si>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</si>
  <si>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</si>
  <si>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</si>
  <si>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</si>
  <si>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</si>
  <si>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</si>
  <si>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</si>
  <si>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</si>
  <si>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</si>
  <si>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</si>
  <si>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</si>
  <si>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</si>
  <si>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</si>
  <si>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</si>
  <si>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</si>
  <si>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</si>
  <si>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</si>
  <si>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</si>
  <si>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</si>
  <si>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</si>
  <si>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</si>
  <si>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</si>
  <si>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</si>
  <si>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</si>
  <si>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</si>
  <si>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</si>
  <si>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</si>
  <si>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</si>
  <si>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</si>
  <si>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</si>
  <si>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</si>
  <si>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</si>
  <si>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</si>
  <si>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</si>
  <si>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</si>
  <si>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</si>
  <si>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</si>
  <si>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</si>
  <si>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</si>
  <si>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</si>
  <si>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</si>
  <si>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</si>
  <si>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</si>
  <si>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</si>
  <si>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</si>
  <si>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</si>
  <si>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</si>
  <si>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</si>
  <si>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</si>
  <si>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</si>
  <si>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</si>
  <si>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</si>
  <si>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</si>
  <si>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</si>
  <si>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</si>
  <si>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</si>
  <si>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</si>
  <si>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</si>
  <si>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</si>
  <si>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</si>
  <si>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</si>
  <si>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</si>
  <si>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</si>
  <si>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</si>
  <si>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</si>
  <si>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</si>
  <si>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</si>
  <si>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</si>
  <si>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</si>
  <si>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</si>
  <si>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</si>
  <si>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</si>
  <si>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</si>
  <si>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</si>
  <si>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</si>
  <si>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</si>
  <si>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</si>
  <si>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</si>
  <si>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</si>
  <si>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</si>
  <si>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</si>
  <si>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</si>
  <si>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</si>
  <si>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</si>
  <si>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</si>
  <si>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</si>
  <si>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</si>
  <si>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</si>
  <si>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</si>
  <si>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</si>
  <si>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</si>
  <si>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</si>
  <si>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</si>
  <si>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</si>
  <si>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</si>
  <si>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</si>
  <si>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</si>
  <si>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</si>
  <si>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</si>
  <si>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</si>
  <si>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</si>
  <si>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</si>
  <si>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</si>
  <si>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</si>
  <si>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</si>
  <si>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</si>
  <si>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</si>
  <si>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</si>
  <si>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</si>
  <si>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</si>
  <si>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</si>
  <si>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</si>
  <si>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</si>
  <si>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</si>
  <si>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</si>
  <si>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</si>
  <si>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</si>
  <si>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</si>
  <si>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</si>
  <si>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</si>
  <si>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</si>
  <si>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</si>
  <si>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</si>
  <si>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</si>
  <si>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</si>
  <si>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</si>
  <si>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</si>
  <si>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</si>
  <si>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</si>
  <si>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</si>
  <si>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</si>
  <si>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</si>
  <si>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</si>
  <si>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</si>
  <si>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</si>
  <si>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</si>
  <si>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</si>
  <si>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</si>
  <si>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</si>
  <si>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</si>
  <si>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</si>
  <si>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</si>
  <si>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</si>
  <si>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</si>
  <si>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</si>
  <si>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</si>
  <si>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</si>
  <si>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</si>
  <si>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</si>
  <si>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</si>
  <si>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</si>
  <si>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</si>
  <si>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</si>
  <si>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</si>
  <si>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</si>
  <si>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</si>
  <si>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</si>
  <si>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</si>
  <si>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</si>
  <si>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</si>
  <si>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</si>
  <si>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</si>
  <si>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</si>
  <si>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</si>
  <si>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</si>
  <si>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</si>
  <si>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</si>
  <si>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</si>
  <si>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</si>
  <si>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</si>
  <si>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</si>
  <si>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</si>
  <si>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</si>
  <si>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</si>
  <si>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</si>
  <si>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</si>
  <si>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</si>
  <si>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</si>
  <si>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</si>
  <si>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</si>
  <si>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</si>
  <si>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</si>
  <si>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</si>
  <si>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</si>
  <si>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</si>
  <si>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</si>
  <si>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</si>
  <si>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</si>
  <si>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</si>
  <si>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</si>
  <si>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</si>
  <si>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</si>
  <si>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</si>
  <si>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</si>
  <si>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</si>
  <si>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</si>
  <si>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</si>
  <si>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</si>
  <si>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</si>
  <si>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</si>
  <si>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</si>
  <si>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</si>
  <si>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</si>
  <si>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</si>
  <si>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</si>
  <si>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</si>
  <si>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</si>
  <si>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</si>
  <si>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</si>
  <si>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</si>
  <si>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</si>
  <si>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</si>
  <si>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</si>
  <si>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</si>
  <si>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</si>
  <si>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</si>
  <si>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</si>
  <si>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</si>
  <si>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</si>
  <si>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</si>
  <si>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</si>
  <si>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</si>
  <si>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</si>
  <si>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</si>
  <si>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</si>
  <si>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</si>
  <si>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</si>
  <si>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</si>
  <si>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</si>
  <si>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</si>
  <si>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</si>
  <si>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</si>
  <si>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</si>
  <si>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</si>
  <si>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</si>
  <si>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</si>
  <si>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</si>
  <si>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</si>
  <si>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</si>
  <si>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</si>
  <si>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</si>
  <si>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</si>
  <si>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</si>
  <si>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</si>
  <si>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</si>
  <si>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</si>
  <si>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</si>
  <si>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</si>
  <si>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</si>
  <si>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</si>
  <si>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</si>
  <si>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</si>
  <si>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</si>
  <si>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</si>
  <si>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</si>
  <si>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</si>
  <si>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</si>
  <si>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</si>
  <si>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</si>
  <si>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</si>
  <si>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</si>
  <si>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</si>
  <si>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</si>
  <si>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</si>
  <si>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</si>
  <si>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</si>
  <si>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</si>
  <si>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</si>
  <si>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</si>
  <si>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</si>
  <si>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</si>
  <si>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</si>
  <si>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</si>
  <si>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</si>
  <si>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</si>
  <si>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</si>
  <si>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</si>
  <si>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</si>
  <si>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</si>
  <si>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</si>
  <si>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</si>
  <si>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</si>
  <si>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</si>
  <si>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</si>
  <si>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</si>
  <si>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</si>
  <si>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</si>
  <si>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</si>
  <si>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</si>
  <si>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</si>
  <si>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</si>
  <si>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</si>
  <si>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</si>
  <si>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</si>
  <si>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</si>
  <si>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</si>
  <si>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</si>
  <si>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</si>
  <si>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</si>
  <si>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</si>
  <si>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</si>
  <si>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</si>
  <si>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</si>
  <si>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</si>
  <si>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</si>
  <si>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</si>
  <si>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</si>
  <si>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</si>
  <si>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</si>
  <si>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</si>
  <si>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</si>
  <si>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</si>
  <si>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</si>
  <si>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</si>
  <si>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</si>
  <si>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</si>
  <si>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</si>
  <si>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</si>
  <si>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</si>
  <si>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</si>
  <si>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</si>
  <si>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</si>
  <si>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</si>
  <si>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</si>
  <si>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</si>
  <si>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</si>
  <si>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</si>
  <si>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</si>
  <si>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</si>
  <si>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</si>
  <si>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</si>
  <si>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</si>
  <si>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</si>
  <si>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</si>
  <si>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</si>
  <si>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</si>
  <si>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</si>
  <si>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</si>
  <si>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</si>
  <si>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</si>
  <si>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</si>
  <si>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</si>
  <si>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</si>
  <si>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</si>
  <si>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</si>
  <si>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</si>
  <si>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</si>
  <si>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</si>
  <si>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</si>
  <si>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</si>
  <si>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</si>
  <si>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</si>
  <si>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</si>
  <si>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</si>
  <si>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</si>
  <si>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</si>
  <si>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</si>
  <si>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</si>
  <si>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</si>
  <si>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</si>
  <si>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</si>
  <si>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</si>
  <si>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</si>
  <si>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</si>
  <si>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</si>
  <si>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</si>
  <si>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</si>
  <si>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</si>
  <si>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</si>
  <si>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</si>
  <si>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</si>
  <si>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</si>
  <si>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</si>
  <si>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</si>
  <si>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</si>
  <si>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</si>
  <si>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</si>
  <si>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</si>
  <si>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</si>
  <si>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</si>
  <si>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</si>
  <si>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</si>
  <si>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</si>
  <si>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</si>
  <si>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</si>
  <si>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</si>
  <si>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</si>
  <si>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</si>
  <si>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</si>
  <si>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</si>
  <si>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</si>
  <si>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</si>
  <si>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</si>
  <si>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</si>
  <si>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</si>
  <si>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</si>
  <si>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</si>
  <si>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</si>
  <si>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</si>
  <si>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</si>
  <si>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</si>
  <si>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</si>
  <si>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</si>
  <si>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</si>
  <si>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</si>
  <si>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</si>
  <si>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</si>
  <si>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</si>
  <si>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</si>
  <si>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</si>
  <si>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</si>
  <si>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</si>
  <si>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</si>
  <si>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</si>
  <si>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</si>
  <si>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</si>
  <si>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</si>
  <si>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</si>
  <si>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</si>
  <si>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</si>
  <si>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</si>
  <si>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</si>
  <si>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</si>
  <si>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</si>
  <si>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</si>
  <si>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</si>
  <si>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</si>
  <si>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</si>
  <si>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</si>
  <si>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</si>
  <si>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</si>
  <si>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</si>
  <si>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</si>
  <si>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</si>
  <si>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</si>
  <si>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</si>
  <si>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</si>
  <si>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</si>
  <si>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</si>
  <si>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</si>
  <si>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</si>
  <si>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</si>
  <si>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</si>
  <si>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</si>
  <si>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</si>
  <si>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</si>
  <si>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</si>
  <si>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</si>
  <si>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</si>
  <si>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</si>
  <si>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</si>
  <si>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</si>
  <si>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</si>
  <si>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</si>
  <si>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</si>
  <si>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</si>
  <si>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</si>
  <si>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</si>
  <si>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</si>
  <si>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</si>
  <si>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</si>
  <si>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</si>
  <si>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</si>
  <si>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</si>
  <si>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</si>
  <si>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</si>
  <si>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</si>
  <si>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</si>
  <si>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</si>
  <si>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</si>
  <si>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</si>
  <si>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</si>
  <si>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</si>
  <si>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</si>
  <si>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</si>
  <si>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</si>
  <si>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</si>
  <si>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</si>
  <si>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</si>
  <si>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</si>
  <si>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</si>
  <si>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</si>
  <si>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</si>
  <si>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</si>
  <si>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</si>
  <si>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</si>
  <si>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</si>
  <si>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</si>
  <si>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</si>
  <si>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</si>
  <si>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</si>
  <si>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</si>
  <si>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</si>
  <si>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</si>
  <si>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</si>
  <si>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</si>
  <si>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</si>
  <si>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</si>
  <si>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</si>
  <si>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</si>
  <si>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</si>
  <si>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</si>
  <si>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</si>
  <si>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</si>
  <si>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</si>
  <si>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</si>
  <si>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</si>
  <si>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</si>
  <si>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</si>
  <si>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</si>
  <si>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</si>
  <si>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</si>
  <si>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</si>
  <si>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</si>
  <si>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</si>
  <si>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</si>
  <si>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</si>
  <si>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</si>
  <si>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</si>
  <si>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</si>
  <si>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</si>
  <si>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</si>
  <si>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</si>
  <si>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</si>
  <si>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</si>
  <si>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</si>
  <si>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</si>
  <si>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</si>
  <si>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</si>
  <si>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</si>
  <si>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</si>
  <si>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</si>
  <si>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</si>
  <si>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</si>
  <si>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</si>
  <si>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</si>
  <si>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</si>
  <si>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</si>
  <si>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</si>
  <si>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</si>
  <si>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</si>
  <si>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</si>
  <si>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</si>
  <si>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</si>
  <si>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</si>
  <si>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</si>
  <si>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</si>
  <si>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</si>
  <si>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</si>
  <si>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</si>
  <si>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</si>
  <si>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</si>
  <si>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</si>
  <si>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</si>
  <si>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</si>
  <si>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</si>
  <si>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</si>
  <si>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</si>
  <si>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</si>
  <si>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</si>
  <si>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</si>
  <si>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</si>
  <si>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</si>
  <si>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</si>
  <si>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</si>
  <si>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</si>
  <si>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</si>
  <si>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</si>
  <si>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</si>
  <si>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</si>
  <si>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</si>
  <si>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</si>
  <si>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</si>
  <si>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</si>
  <si>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</si>
  <si>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</si>
  <si>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</si>
  <si>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</si>
  <si>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</si>
  <si>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</si>
  <si>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</si>
  <si>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</si>
  <si>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</si>
  <si>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</si>
  <si>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</si>
  <si>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</si>
  <si>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</si>
  <si>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</si>
  <si>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</si>
  <si>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</si>
  <si>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</si>
  <si>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</si>
  <si>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</si>
  <si>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</si>
  <si>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</si>
  <si>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</si>
  <si>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</si>
  <si>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</si>
  <si>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</si>
  <si>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</si>
  <si>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</si>
  <si>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</si>
  <si>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</si>
  <si>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</si>
  <si>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</si>
  <si>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</si>
  <si>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</si>
  <si>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</si>
  <si>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</si>
  <si>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</si>
  <si>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</si>
  <si>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</si>
  <si>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</si>
  <si>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</si>
  <si>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</si>
  <si>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</si>
  <si>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</si>
  <si>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</si>
  <si>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</si>
  <si>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</si>
  <si>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</si>
  <si>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</si>
  <si>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</si>
  <si>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</si>
  <si>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</si>
  <si>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</si>
  <si>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</si>
  <si>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</si>
  <si>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</si>
  <si>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</si>
  <si>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</si>
  <si>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</si>
  <si>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</si>
  <si>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</si>
  <si>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</si>
  <si>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</si>
  <si>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</si>
  <si>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</si>
  <si>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</si>
  <si>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</si>
  <si>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</si>
  <si>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</si>
  <si>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</si>
  <si>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</si>
  <si>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</si>
  <si>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</si>
  <si>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</si>
  <si>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</si>
  <si>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</si>
  <si>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</si>
  <si>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</si>
  <si>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</si>
  <si>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</si>
  <si>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</si>
  <si>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</si>
  <si>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</si>
  <si>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</si>
  <si>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</si>
  <si>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</si>
  <si>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</si>
  <si>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</si>
  <si>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</si>
  <si>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</si>
  <si>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</si>
  <si>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</si>
  <si>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</si>
  <si>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</si>
  <si>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</si>
  <si>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</si>
  <si>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</si>
  <si>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</si>
  <si>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</si>
  <si>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</si>
  <si>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</si>
  <si>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</si>
  <si>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</si>
  <si>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</si>
  <si>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</si>
  <si>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</si>
  <si>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</si>
  <si>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</si>
  <si>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</si>
  <si>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</si>
  <si>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</si>
  <si>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</si>
  <si>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</si>
  <si>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</si>
  <si>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</si>
  <si>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</si>
  <si>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</si>
  <si>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</si>
  <si>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</si>
  <si>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</si>
  <si>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</si>
  <si>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</si>
  <si>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</si>
  <si>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</si>
  <si>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</si>
  <si>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</si>
  <si>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</si>
  <si>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</si>
  <si>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</si>
  <si>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</si>
  <si>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</si>
  <si>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</si>
  <si>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</si>
  <si>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</si>
  <si>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</si>
  <si>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</si>
  <si>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</si>
  <si>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</si>
  <si>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</si>
  <si>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</si>
  <si>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</si>
  <si>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</si>
  <si>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</si>
  <si>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</si>
  <si>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</si>
  <si>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</si>
  <si>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</si>
  <si>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</si>
  <si>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</si>
  <si>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</si>
  <si>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</si>
  <si>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</si>
  <si>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</si>
  <si>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</si>
  <si>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</si>
  <si>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</si>
  <si>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</si>
  <si>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</si>
  <si>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</si>
  <si>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</si>
  <si>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</si>
  <si>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</si>
  <si>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</si>
  <si>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</si>
  <si>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</si>
  <si>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</si>
  <si>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</si>
  <si>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</si>
  <si>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</si>
  <si>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</si>
  <si>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</si>
  <si>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</si>
  <si>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</si>
  <si>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</si>
  <si>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</si>
  <si>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</si>
  <si>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</si>
  <si>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</si>
  <si>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</si>
  <si>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</si>
  <si>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</si>
  <si>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</si>
  <si>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</si>
  <si>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</si>
  <si>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</si>
  <si>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</si>
  <si>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</si>
  <si>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</si>
  <si>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</si>
  <si>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</si>
  <si>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</si>
  <si>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</si>
  <si>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</si>
  <si>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</si>
  <si>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</si>
  <si>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</si>
  <si>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</si>
  <si>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</si>
  <si>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</si>
  <si>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</si>
  <si>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</si>
  <si>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</si>
  <si>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</si>
  <si>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</si>
  <si>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</si>
  <si>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</si>
  <si>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</si>
  <si>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</si>
  <si>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</si>
  <si>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</si>
  <si>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</si>
  <si>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</si>
  <si>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</si>
  <si>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</si>
  <si>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</si>
  <si>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</si>
  <si>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</si>
  <si>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</si>
  <si>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</si>
  <si>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</si>
  <si>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</si>
  <si>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</si>
  <si>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</si>
  <si>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</si>
  <si>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</si>
  <si>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</si>
  <si>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</si>
  <si>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</si>
  <si>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</si>
  <si>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</si>
  <si>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</si>
  <si>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</si>
  <si>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</si>
  <si>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</si>
  <si>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</si>
  <si>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</si>
  <si>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</si>
  <si>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</si>
  <si>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</si>
  <si>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</si>
  <si>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</si>
  <si>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</si>
  <si>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</si>
  <si>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</si>
  <si>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</si>
  <si>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</si>
  <si>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</si>
  <si>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</si>
  <si>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</si>
  <si>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</si>
  <si>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</si>
  <si>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</si>
  <si>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</si>
  <si>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</si>
  <si>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</si>
  <si>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</si>
  <si>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</si>
  <si>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</si>
  <si>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</si>
  <si>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</si>
  <si>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</si>
  <si>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</si>
  <si>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</si>
  <si>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</si>
  <si>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</si>
  <si>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</si>
  <si>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</si>
  <si>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</si>
  <si>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</si>
  <si>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</si>
  <si>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</si>
  <si>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</si>
  <si>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</si>
  <si>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</si>
  <si>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</si>
  <si>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</si>
  <si>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</si>
  <si>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</si>
  <si>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</si>
  <si>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</si>
  <si>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</si>
  <si>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</si>
  <si>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</si>
  <si>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</si>
  <si>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</si>
  <si>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</si>
  <si>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</si>
  <si>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</si>
  <si>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</si>
  <si>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</si>
  <si>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</si>
  <si>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</si>
  <si>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</si>
  <si>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</si>
  <si>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</si>
  <si>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</si>
  <si>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</si>
  <si>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</si>
  <si>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</si>
  <si>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</si>
  <si>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</si>
  <si>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</si>
  <si>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</si>
  <si>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</si>
  <si>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</si>
  <si>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</si>
  <si>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</si>
  <si>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</si>
  <si>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</si>
  <si>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</si>
  <si>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</si>
  <si>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</si>
  <si>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</si>
  <si>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</si>
  <si>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</si>
  <si>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</si>
  <si>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</si>
  <si>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</si>
  <si>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</si>
  <si>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</si>
  <si>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</si>
  <si>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</si>
  <si>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</si>
  <si>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</si>
  <si>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</si>
  <si>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</si>
  <si>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</si>
  <si>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</si>
  <si>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</si>
  <si>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</si>
  <si>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</si>
  <si>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</si>
  <si>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</si>
  <si>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</si>
  <si>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</si>
  <si>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</si>
  <si>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</si>
  <si>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</si>
  <si>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</si>
  <si>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</si>
  <si>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</si>
  <si>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</si>
  <si>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</si>
  <si>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</si>
  <si>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</si>
  <si>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</si>
  <si>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</si>
  <si>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</si>
  <si>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</si>
  <si>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</si>
  <si>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</si>
  <si>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</si>
  <si>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</si>
  <si>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</si>
  <si>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</si>
  <si>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</si>
  <si>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</si>
  <si>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</si>
  <si>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</si>
  <si>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</si>
  <si>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</si>
  <si>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</si>
  <si>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</si>
  <si>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</si>
  <si>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</si>
  <si>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</si>
  <si>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</si>
  <si>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</si>
  <si>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</si>
  <si>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</si>
  <si>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</si>
  <si>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</si>
  <si>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</si>
  <si>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</si>
  <si>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</si>
  <si>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</si>
  <si>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</si>
  <si>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</si>
  <si>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</si>
  <si>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</si>
  <si>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</si>
  <si>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</si>
  <si>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</si>
  <si>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</si>
  <si>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</si>
  <si>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</si>
  <si>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</si>
  <si>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</si>
  <si>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</si>
  <si>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</si>
  <si>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</si>
  <si>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</si>
  <si>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</si>
  <si>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</si>
  <si>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</si>
  <si>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</si>
  <si>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</si>
  <si>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</si>
  <si>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</si>
  <si>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</si>
  <si>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</si>
  <si>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</si>
  <si>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</si>
  <si>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</si>
  <si>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</si>
  <si>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</si>
  <si>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</si>
  <si>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</si>
  <si>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</si>
  <si>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</si>
  <si>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</si>
  <si>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</si>
  <si>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</si>
  <si>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</si>
  <si>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</si>
  <si>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</si>
  <si>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</si>
  <si>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</si>
  <si>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</si>
  <si>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</si>
  <si>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</si>
  <si>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</si>
  <si>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</si>
  <si>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</si>
  <si>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</si>
  <si>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</si>
  <si>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</si>
  <si>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</si>
  <si>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</si>
  <si>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</si>
  <si>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</si>
  <si>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</si>
  <si>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</si>
  <si>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</si>
  <si>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</si>
  <si>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</si>
  <si>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</si>
  <si>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</si>
  <si>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</si>
  <si>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</si>
  <si>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</si>
  <si>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</si>
  <si>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</si>
  <si>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</si>
  <si>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</si>
  <si>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</si>
  <si>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</si>
  <si>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</si>
  <si>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</si>
  <si>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</si>
  <si>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</si>
  <si>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</si>
  <si>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</si>
  <si>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</si>
  <si>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</si>
  <si>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</si>
  <si>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</si>
  <si>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</si>
  <si>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</si>
  <si>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</si>
  <si>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</si>
  <si>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</si>
  <si>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</si>
  <si>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</si>
  <si>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</si>
  <si>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</si>
  <si>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</si>
  <si>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</si>
  <si>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</si>
  <si>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</si>
  <si>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</si>
  <si>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</si>
  <si>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</si>
  <si>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</si>
  <si>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</si>
  <si>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</si>
  <si>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</si>
  <si>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</si>
  <si>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</si>
  <si>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</si>
  <si>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</si>
  <si>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</si>
  <si>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</si>
  <si>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</si>
  <si>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</si>
  <si>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</si>
  <si>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</si>
  <si>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</si>
  <si>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</si>
  <si>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</si>
  <si>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</si>
  <si>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</si>
  <si>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</si>
  <si>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</si>
  <si>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</si>
  <si>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</si>
  <si>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</si>
  <si>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</si>
  <si>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</si>
  <si>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</si>
  <si>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</si>
  <si>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</si>
  <si>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</si>
  <si>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</si>
  <si>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</si>
  <si>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</si>
  <si>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</si>
  <si>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</si>
  <si>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</si>
  <si>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</si>
  <si>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</si>
  <si>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</si>
  <si>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</si>
  <si>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</si>
  <si>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</si>
  <si>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</si>
  <si>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</si>
  <si>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</si>
  <si>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</si>
  <si>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</si>
  <si>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</si>
  <si>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</si>
  <si>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</si>
  <si>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</si>
  <si>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</si>
  <si>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</si>
  <si>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</si>
  <si>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</si>
  <si>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</si>
  <si>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</si>
  <si>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</si>
  <si>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</si>
  <si>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</si>
  <si>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</si>
  <si>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</si>
  <si>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</si>
  <si>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</si>
  <si>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</si>
  <si>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</si>
  <si>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</si>
  <si>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</si>
  <si>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</si>
  <si>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</si>
  <si>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</si>
  <si>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</si>
  <si>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</si>
  <si>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</si>
  <si>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</si>
  <si>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</si>
  <si>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</si>
  <si>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</si>
  <si>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</si>
  <si>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</si>
  <si>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</si>
  <si>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</si>
  <si>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</si>
  <si>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</si>
  <si>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</si>
  <si>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</si>
  <si>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</si>
  <si>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</si>
  <si>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</si>
  <si>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</si>
  <si>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</si>
  <si>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</si>
  <si>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</si>
  <si>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</si>
  <si>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</si>
  <si>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</si>
  <si>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</si>
  <si>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</si>
  <si>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</si>
  <si>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</si>
  <si>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</si>
  <si>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</si>
  <si>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</si>
  <si>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</si>
  <si>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</si>
  <si>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</si>
  <si>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</si>
  <si>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</si>
  <si>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</si>
  <si>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</si>
  <si>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</si>
  <si>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</si>
  <si>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</si>
  <si>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</si>
  <si>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</si>
  <si>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</si>
  <si>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</si>
  <si>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</si>
  <si>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</si>
  <si>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</si>
  <si>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</si>
  <si>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</si>
  <si>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</si>
  <si>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</si>
  <si>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</si>
  <si>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</si>
  <si>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</si>
  <si>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</si>
  <si>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</si>
  <si>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</si>
  <si>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</si>
  <si>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</si>
  <si>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</si>
  <si>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</si>
  <si>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</si>
  <si>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</si>
  <si>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</si>
  <si>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</si>
  <si>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</si>
  <si>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</si>
  <si>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</si>
  <si>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</si>
  <si>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</si>
  <si>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</si>
  <si>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</si>
  <si>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</si>
  <si>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</si>
  <si>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</si>
  <si>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</si>
  <si>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</si>
  <si>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</si>
  <si>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</si>
  <si>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</si>
  <si>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</si>
  <si>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</si>
  <si>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</si>
  <si>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</si>
  <si>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</si>
  <si>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</si>
  <si>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</si>
  <si>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</si>
  <si>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</si>
  <si>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</si>
  <si>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</si>
  <si>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</si>
  <si>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</si>
  <si>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</si>
  <si>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</si>
  <si>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</si>
  <si>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</si>
  <si>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</si>
  <si>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</si>
  <si>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</si>
  <si>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</si>
  <si>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</si>
  <si>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</si>
  <si>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</si>
  <si>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</si>
  <si>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</si>
  <si>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</si>
  <si>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</si>
  <si>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</si>
  <si>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</si>
  <si>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</si>
  <si>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</si>
  <si>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</si>
  <si>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</si>
  <si>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</si>
  <si>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</si>
  <si>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</si>
  <si>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</si>
  <si>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</si>
  <si>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</si>
  <si>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</si>
  <si>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</si>
  <si>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</si>
  <si>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</si>
  <si>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</si>
  <si>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</si>
  <si>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</si>
  <si>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</si>
  <si>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</si>
  <si>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</si>
  <si>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</si>
  <si>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</si>
  <si>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</si>
  <si>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</si>
  <si>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</si>
  <si>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</si>
  <si>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</si>
  <si>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</si>
  <si>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</si>
  <si>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</si>
  <si>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</si>
  <si>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</si>
  <si>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</si>
  <si>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</si>
  <si>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</si>
  <si>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</si>
  <si>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</si>
  <si>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</si>
  <si>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</si>
  <si>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</si>
  <si>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</si>
  <si>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</si>
  <si>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</si>
  <si>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</si>
  <si>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</si>
  <si>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</si>
  <si>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</si>
  <si>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</si>
  <si>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</si>
  <si>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</si>
  <si>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</si>
  <si>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</si>
  <si>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</si>
  <si>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</si>
  <si>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</si>
  <si>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</si>
  <si>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</si>
  <si>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</si>
  <si>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</si>
  <si>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</si>
  <si>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</si>
  <si>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</si>
  <si>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</si>
  <si>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</si>
  <si>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</si>
  <si>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</si>
  <si>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</si>
  <si>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</si>
  <si>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</si>
  <si>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</si>
  <si>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</si>
  <si>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</si>
  <si>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</si>
  <si>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</si>
  <si>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</si>
  <si>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</si>
  <si>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</si>
  <si>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</si>
  <si>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</si>
  <si>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</si>
  <si>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</si>
  <si>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</si>
  <si>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</si>
  <si>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</si>
  <si>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</si>
  <si>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</si>
  <si>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</si>
  <si>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</si>
  <si>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</si>
  <si>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</si>
  <si>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</si>
  <si>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</si>
  <si>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</si>
  <si>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</si>
  <si>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</si>
  <si>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</si>
  <si>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</si>
  <si>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</si>
  <si>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</si>
  <si>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</si>
  <si>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</si>
  <si>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</si>
  <si>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</si>
  <si>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</si>
  <si>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</si>
  <si>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</si>
  <si>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</si>
  <si>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</si>
  <si>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</si>
  <si>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</si>
  <si>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</si>
  <si>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</si>
  <si>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</si>
  <si>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</si>
  <si>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</si>
  <si>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</si>
  <si>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</si>
  <si>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</si>
  <si>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</si>
  <si>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</si>
  <si>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</si>
  <si>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</si>
  <si>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</si>
  <si>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</si>
  <si>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</si>
  <si>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</si>
  <si>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</si>
  <si>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</si>
  <si>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</si>
  <si>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</si>
  <si>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</si>
  <si>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</si>
  <si>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</si>
  <si>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</si>
  <si>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</si>
  <si>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</si>
  <si>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</si>
  <si>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</si>
  <si>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</si>
  <si>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</si>
  <si>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</si>
  <si>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</si>
  <si>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</si>
  <si>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</si>
  <si>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</si>
  <si>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</si>
  <si>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</si>
  <si>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</si>
  <si>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</si>
  <si>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</si>
  <si>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</si>
  <si>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</si>
  <si>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</si>
  <si>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</si>
  <si>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</si>
  <si>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</si>
  <si>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</si>
  <si>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</si>
  <si>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</si>
  <si>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</si>
  <si>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</si>
  <si>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</si>
  <si>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</si>
  <si>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</si>
  <si>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</si>
  <si>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</si>
  <si>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</si>
  <si>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</si>
  <si>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</si>
  <si>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</si>
  <si>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</si>
  <si>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</si>
  <si>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</si>
  <si>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</si>
  <si>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</si>
  <si>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</si>
  <si>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</si>
  <si>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</si>
  <si>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</si>
  <si>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</si>
  <si>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</si>
  <si>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</si>
  <si>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</si>
  <si>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</si>
  <si>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</si>
  <si>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</si>
  <si>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</si>
  <si>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</si>
  <si>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</si>
  <si>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</si>
  <si>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</si>
  <si>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</si>
  <si>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</si>
  <si>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</si>
  <si>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</si>
  <si>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</si>
  <si>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</si>
  <si>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</si>
  <si>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</si>
  <si>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</si>
  <si>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</si>
  <si>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</si>
  <si>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</si>
  <si>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</si>
  <si>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</si>
  <si>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</si>
  <si>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</si>
  <si>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</si>
  <si>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</si>
  <si>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</si>
  <si>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</si>
  <si>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</si>
  <si>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</si>
  <si>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</si>
  <si>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</si>
  <si>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</si>
  <si>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</si>
  <si>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</si>
  <si>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</si>
  <si>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</si>
  <si>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</si>
  <si>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</si>
  <si>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</si>
  <si>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</si>
  <si>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</si>
  <si>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</si>
  <si>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</si>
  <si>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</si>
  <si>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</si>
  <si>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</si>
  <si>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</si>
  <si>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</si>
  <si>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</si>
  <si>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</si>
  <si>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</si>
  <si>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</si>
  <si>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</si>
  <si>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</si>
  <si>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</si>
  <si>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</si>
  <si>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</si>
  <si>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</si>
  <si>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</si>
  <si>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</si>
  <si>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</si>
  <si>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</si>
  <si>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</si>
  <si>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</si>
  <si>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</si>
  <si>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</si>
  <si>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</si>
  <si>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</si>
  <si>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</si>
  <si>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</si>
  <si>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</si>
  <si>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</si>
  <si>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</si>
  <si>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</si>
  <si>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</si>
  <si>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</si>
  <si>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</si>
  <si>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</si>
  <si>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</si>
  <si>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</si>
  <si>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</si>
  <si>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</si>
  <si>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</si>
  <si>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</si>
  <si>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</si>
  <si>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</si>
  <si>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</si>
  <si>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</si>
  <si>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</si>
  <si>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</si>
  <si>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</si>
  <si>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</si>
  <si>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</si>
  <si>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</si>
  <si>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</si>
  <si>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</si>
  <si>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</si>
  <si>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</si>
  <si>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</si>
  <si>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</si>
  <si>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</si>
  <si>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</si>
  <si>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</si>
  <si>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</si>
  <si>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</si>
  <si>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</si>
  <si>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</si>
  <si>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</si>
  <si>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</si>
  <si>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</si>
  <si>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</si>
  <si>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</si>
  <si>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</si>
  <si>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</si>
  <si>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</si>
  <si>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</si>
  <si>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</si>
  <si>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</si>
  <si>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</si>
  <si>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</si>
  <si>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</si>
  <si>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</si>
  <si>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</si>
  <si>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</si>
  <si>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</si>
  <si>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</si>
  <si>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</si>
  <si>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</si>
  <si>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</si>
  <si>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</si>
  <si>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</si>
  <si>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</si>
  <si>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</si>
  <si>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</si>
  <si>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</si>
  <si>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</si>
  <si>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</si>
  <si>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</si>
  <si>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</si>
  <si>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</si>
  <si>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</si>
  <si>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</si>
  <si>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</si>
  <si>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</si>
  <si>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</si>
  <si>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</si>
  <si>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</si>
  <si>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</si>
  <si>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</si>
  <si>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</si>
  <si>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</si>
  <si>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</si>
  <si>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</si>
  <si>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</si>
  <si>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</si>
  <si>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</si>
  <si>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</si>
  <si>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</si>
  <si>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</si>
  <si>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</si>
  <si>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</si>
  <si>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</si>
  <si>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</si>
  <si>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</si>
  <si>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</si>
  <si>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</si>
  <si>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</si>
  <si>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</si>
  <si>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</si>
  <si>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</si>
  <si>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</si>
  <si>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</si>
  <si>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</si>
  <si>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</si>
  <si>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</si>
  <si>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</si>
  <si>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</si>
  <si>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</si>
  <si>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</si>
  <si>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</si>
  <si>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</si>
  <si>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</si>
  <si>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</si>
  <si>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</si>
  <si>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</si>
  <si>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</si>
  <si>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</si>
  <si>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</si>
  <si>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</si>
  <si>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</si>
  <si>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</si>
  <si>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</si>
  <si>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</si>
  <si>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</si>
  <si>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</si>
  <si>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</si>
  <si>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</si>
  <si>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</si>
  <si>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</si>
  <si>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</si>
  <si>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</si>
  <si>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</si>
  <si>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</si>
  <si>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</si>
  <si>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</si>
  <si>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</si>
  <si>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</si>
  <si>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</si>
  <si>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</si>
  <si>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</si>
  <si>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</si>
  <si>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</si>
  <si>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</si>
  <si>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</si>
  <si>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</si>
  <si>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</si>
  <si>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</si>
  <si>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</si>
  <si>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</si>
  <si>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</si>
  <si>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</si>
  <si>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</si>
  <si>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</si>
  <si>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</si>
  <si>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</si>
  <si>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</si>
  <si>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</si>
  <si>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</si>
  <si>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</si>
  <si>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</si>
  <si>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</si>
  <si>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</si>
  <si>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</si>
  <si>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</si>
  <si>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</si>
  <si>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</si>
  <si>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</si>
  <si>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</si>
  <si>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</si>
  <si>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</si>
  <si>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</si>
  <si>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</si>
  <si>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</si>
  <si>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</si>
  <si>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</si>
  <si>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</si>
  <si>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</si>
  <si>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</si>
  <si>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</si>
  <si>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</si>
  <si>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</si>
  <si>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</si>
  <si>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</si>
  <si>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</si>
  <si>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</si>
  <si>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</si>
  <si>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</si>
  <si>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</si>
  <si>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</si>
  <si>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</si>
  <si>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</si>
  <si>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</si>
  <si>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</si>
  <si>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</si>
  <si>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</si>
  <si>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</si>
  <si>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</si>
  <si>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</si>
  <si>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</si>
  <si>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</si>
  <si>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</si>
  <si>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</si>
  <si>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</si>
  <si>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</si>
  <si>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</si>
  <si>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</si>
  <si>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</si>
  <si>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</si>
  <si>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</si>
  <si>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</si>
  <si>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</si>
  <si>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</si>
  <si>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</si>
  <si>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</si>
  <si>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</si>
  <si>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</si>
  <si>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</si>
  <si>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</si>
  <si>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</si>
  <si>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</si>
  <si>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</si>
  <si>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</si>
  <si>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</si>
  <si>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</si>
  <si>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</si>
  <si>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</si>
  <si>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</si>
  <si>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</si>
  <si>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</si>
  <si>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</si>
  <si>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</si>
  <si>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</si>
  <si>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</si>
  <si>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</si>
  <si>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</si>
  <si>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</si>
  <si>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</si>
  <si>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</si>
  <si>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</si>
  <si>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</si>
  <si>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</si>
  <si>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</si>
  <si>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</si>
  <si>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</si>
  <si>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</si>
  <si>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</si>
  <si>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</si>
  <si>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</si>
  <si>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</si>
  <si>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</si>
  <si>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</si>
  <si>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</si>
  <si>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</si>
  <si>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</si>
  <si>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</si>
  <si>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</si>
  <si>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</si>
  <si>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</si>
  <si>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</si>
  <si>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</si>
  <si>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</si>
  <si>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</si>
  <si>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</si>
  <si>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</si>
  <si>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</si>
  <si>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</si>
  <si>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</si>
  <si>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</si>
  <si>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</si>
  <si>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</si>
  <si>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</si>
  <si>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</si>
  <si>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</si>
  <si>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</si>
  <si>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</si>
  <si>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</si>
  <si>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</si>
  <si>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</si>
  <si>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</si>
  <si>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</si>
  <si>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</si>
  <si>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</si>
  <si>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</si>
  <si>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</si>
  <si>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</si>
  <si>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</si>
  <si>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</si>
  <si>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</si>
  <si>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</si>
  <si>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</si>
  <si>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</si>
  <si>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</si>
  <si>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</si>
  <si>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</si>
  <si>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</si>
  <si>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</si>
  <si>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</si>
  <si>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</si>
  <si>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</si>
  <si>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</si>
  <si>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</si>
  <si>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</si>
  <si>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</si>
  <si>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</si>
  <si>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</si>
  <si>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</si>
  <si>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</si>
  <si>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</si>
  <si>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</si>
  <si>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</si>
  <si>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</si>
  <si>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</si>
  <si>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</si>
  <si>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</si>
  <si>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</si>
  <si>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</si>
  <si>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</si>
  <si>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</si>
  <si>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</si>
  <si>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</si>
  <si>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</si>
  <si>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</si>
  <si>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</si>
  <si>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</si>
  <si>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</si>
  <si>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</si>
  <si>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</si>
  <si>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</si>
  <si>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</si>
  <si>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</si>
  <si>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</si>
  <si>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</si>
  <si>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</si>
  <si>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</si>
  <si>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</si>
  <si>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</si>
  <si>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</si>
  <si>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</si>
  <si>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</si>
  <si>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</si>
  <si>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</si>
  <si>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</si>
  <si>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</si>
  <si>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</si>
  <si>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</si>
  <si>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</si>
  <si>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</si>
  <si>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</si>
  <si>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</si>
  <si>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</si>
  <si>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</si>
  <si>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</si>
  <si>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</si>
  <si>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</si>
  <si>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</si>
  <si>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</si>
  <si>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</si>
  <si>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</si>
  <si>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</si>
  <si>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</si>
  <si>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</si>
  <si>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</si>
  <si>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</si>
  <si>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</si>
  <si>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</si>
  <si>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</si>
  <si>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</si>
  <si>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</si>
  <si>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</si>
  <si>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</si>
  <si>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</si>
  <si>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</si>
  <si>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</si>
  <si>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</si>
  <si>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</si>
  <si>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</si>
  <si>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</si>
  <si>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</si>
  <si>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</si>
  <si>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</si>
  <si>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</si>
  <si>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</si>
  <si>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</si>
  <si>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</si>
  <si>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</si>
  <si>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</si>
  <si>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</si>
  <si>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</si>
  <si>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</si>
  <si>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</si>
  <si>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</si>
  <si>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</si>
  <si>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</si>
  <si>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</si>
  <si>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</si>
  <si>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</si>
  <si>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</si>
  <si>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</si>
  <si>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</si>
  <si>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</si>
  <si>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</si>
  <si>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</si>
  <si>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</si>
  <si>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</si>
  <si>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</si>
  <si>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</si>
  <si>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</si>
  <si>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</si>
  <si>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</si>
  <si>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</si>
  <si>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</si>
  <si>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</si>
  <si>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</si>
  <si>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</si>
  <si>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</si>
  <si>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</si>
  <si>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</si>
  <si>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</si>
  <si>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</si>
  <si>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</si>
  <si>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</si>
  <si>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</si>
  <si>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</si>
  <si>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</si>
  <si>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</si>
  <si>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</si>
  <si>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</si>
  <si>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</si>
  <si>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</si>
  <si>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</si>
  <si>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</si>
  <si>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</si>
  <si>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</si>
  <si>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</si>
  <si>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</si>
  <si>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</si>
  <si>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</si>
  <si>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</si>
  <si>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</si>
  <si>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</si>
  <si>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</si>
  <si>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</si>
  <si>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</si>
  <si>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</si>
  <si>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</si>
  <si>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</si>
  <si>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</si>
  <si>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</si>
  <si>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</si>
  <si>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</si>
  <si>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</si>
  <si>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</si>
  <si>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</si>
  <si>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</si>
  <si>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</si>
  <si>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</si>
  <si>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</si>
  <si>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</si>
  <si>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</si>
  <si>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</si>
  <si>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</si>
  <si>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</si>
  <si>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</si>
  <si>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</si>
  <si>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</si>
  <si>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</si>
  <si>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</si>
  <si>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</si>
  <si>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</si>
  <si>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</si>
  <si>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</si>
  <si>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</si>
  <si>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</si>
  <si>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</si>
  <si>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</si>
  <si>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</si>
  <si>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</si>
  <si>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</si>
  <si>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</si>
  <si>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</si>
  <si>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</si>
  <si>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</si>
  <si>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</si>
  <si>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</si>
  <si>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</si>
  <si>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</si>
  <si>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</si>
  <si>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</si>
  <si>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</si>
  <si>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</si>
  <si>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</si>
  <si>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</si>
  <si>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</si>
  <si>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</si>
  <si>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</si>
  <si>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</si>
  <si>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</si>
  <si>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</si>
  <si>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</si>
  <si>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</si>
  <si>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</si>
  <si>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</si>
  <si>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</si>
  <si>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</si>
  <si>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</si>
  <si>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</si>
  <si>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</si>
  <si>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</si>
  <si>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</si>
  <si>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</si>
  <si>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</si>
  <si>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</si>
  <si>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</si>
  <si>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</si>
  <si>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</si>
  <si>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</si>
  <si>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</si>
  <si>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</si>
  <si>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</si>
  <si>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</si>
  <si>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</si>
  <si>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</si>
  <si>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</si>
  <si>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</si>
  <si>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</si>
  <si>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</si>
  <si>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</si>
  <si>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</si>
  <si>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</si>
  <si>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</si>
  <si>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</si>
  <si>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</si>
  <si>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</si>
  <si>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</si>
  <si>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</si>
  <si>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</si>
  <si>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</si>
  <si>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</si>
  <si>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</si>
  <si>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</si>
  <si>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</si>
  <si>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</si>
  <si>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</si>
  <si>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</si>
  <si>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</si>
  <si>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</si>
  <si>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</si>
  <si>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</si>
  <si>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</si>
  <si>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</si>
  <si>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</si>
  <si>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</si>
  <si>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</si>
  <si>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</si>
  <si>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</si>
  <si>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</si>
  <si>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</si>
  <si>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</si>
  <si>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</si>
  <si>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</si>
  <si>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</si>
  <si>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</si>
  <si>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</si>
  <si>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</si>
  <si>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</si>
  <si>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</si>
  <si>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</si>
  <si>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</si>
  <si>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</si>
  <si>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</si>
  <si>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</si>
  <si>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</si>
  <si>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</si>
  <si>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</si>
  <si>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</si>
  <si>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</si>
  <si>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</si>
  <si>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</si>
  <si>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</si>
  <si>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</si>
  <si>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</si>
  <si>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</si>
  <si>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</si>
  <si>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</si>
  <si>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</si>
  <si>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</si>
  <si>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</si>
  <si>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</si>
  <si>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</si>
  <si>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</si>
  <si>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</si>
  <si>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</si>
  <si>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</si>
  <si>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</si>
  <si>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</si>
  <si>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</si>
  <si>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</si>
  <si>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</si>
  <si>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</si>
  <si>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</si>
  <si>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</si>
  <si>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</si>
  <si>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</si>
  <si>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</si>
  <si>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</si>
  <si>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</si>
  <si>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</si>
  <si>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</si>
  <si>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</si>
  <si>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</si>
  <si>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</si>
  <si>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</si>
  <si>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</si>
  <si>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</si>
  <si>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</si>
  <si>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</si>
  <si>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</si>
  <si>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</si>
  <si>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</si>
  <si>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</si>
  <si>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</si>
  <si>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</si>
  <si>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</si>
  <si>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</si>
  <si>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</si>
  <si>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</si>
  <si>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</si>
  <si>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</si>
  <si>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</si>
  <si>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</si>
  <si>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</si>
  <si>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</si>
  <si>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</si>
  <si>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</si>
  <si>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</si>
  <si>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</si>
  <si>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</si>
  <si>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</si>
  <si>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</si>
  <si>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</si>
  <si>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</si>
  <si>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</si>
  <si>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</si>
  <si>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</si>
  <si>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</si>
  <si>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</si>
  <si>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</si>
  <si>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</si>
  <si>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</si>
  <si>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</si>
  <si>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</si>
  <si>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</si>
  <si>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</si>
  <si>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</si>
  <si>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</si>
  <si>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</si>
  <si>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</si>
  <si>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</si>
  <si>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</si>
  <si>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</si>
  <si>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</si>
  <si>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</si>
  <si>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</si>
  <si>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</si>
  <si>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</si>
  <si>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</si>
  <si>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</si>
  <si>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</si>
  <si>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</si>
  <si>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</si>
  <si>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</si>
  <si>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</si>
  <si>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</si>
  <si>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</si>
  <si>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</si>
  <si>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</si>
  <si>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</si>
  <si>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</si>
  <si>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</si>
  <si>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</si>
  <si>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</si>
  <si>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</si>
  <si>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</si>
  <si>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</si>
  <si>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</si>
  <si>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</si>
  <si>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</si>
  <si>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</si>
  <si>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</si>
  <si>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</si>
  <si>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</si>
  <si>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</si>
  <si>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</si>
  <si>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</si>
  <si>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</si>
  <si>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</si>
  <si>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</si>
  <si>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</si>
  <si>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</si>
  <si>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</si>
  <si>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</si>
  <si>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</si>
  <si>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</si>
  <si>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</si>
  <si>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</si>
  <si>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</si>
  <si>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</si>
  <si>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</si>
  <si>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</si>
  <si>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</si>
  <si>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</si>
  <si>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</si>
  <si>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</si>
  <si>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</si>
  <si>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</si>
  <si>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</si>
  <si>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</si>
  <si>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</si>
  <si>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</si>
  <si>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</si>
  <si>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</si>
  <si>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</si>
  <si>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</si>
  <si>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</si>
  <si>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</si>
  <si>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</si>
  <si>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</si>
  <si>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</si>
  <si>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</si>
  <si>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</si>
  <si>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</si>
  <si>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</si>
  <si>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</si>
  <si>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</si>
  <si>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</si>
  <si>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</si>
  <si>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</si>
  <si>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</si>
  <si>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</si>
  <si>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</si>
  <si>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</si>
  <si>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</si>
  <si>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</si>
  <si>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</si>
  <si>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</si>
  <si>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</si>
  <si>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</si>
  <si>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</si>
  <si>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</si>
  <si>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</si>
  <si>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</si>
  <si>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</si>
  <si>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</si>
  <si>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</si>
  <si>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</si>
  <si>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</si>
  <si>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</si>
  <si>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</si>
  <si>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</si>
  <si>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</si>
  <si>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</si>
  <si>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</si>
  <si>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</si>
  <si>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</si>
  <si>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</si>
  <si>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</si>
  <si>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</si>
  <si>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</si>
  <si>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</si>
  <si>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</si>
  <si>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</si>
  <si>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</si>
  <si>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</si>
  <si>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</si>
  <si>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</si>
  <si>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</si>
  <si>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</si>
  <si>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</si>
  <si>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</si>
  <si>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</si>
  <si>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</si>
  <si>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</si>
  <si>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</si>
  <si>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</si>
  <si>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</si>
  <si>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</si>
  <si>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</si>
  <si>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</si>
  <si>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</si>
  <si>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</si>
  <si>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</si>
  <si>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</si>
  <si>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</si>
  <si>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</si>
  <si>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</si>
  <si>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</si>
  <si>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</si>
  <si>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</si>
  <si>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</si>
  <si>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</si>
  <si>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</si>
  <si>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</si>
  <si>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</si>
  <si>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</si>
  <si>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</si>
  <si>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</si>
  <si>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</si>
  <si>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</si>
  <si>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</si>
  <si>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</si>
  <si>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</si>
  <si>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</si>
  <si>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</si>
  <si>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</si>
  <si>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</si>
  <si>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</si>
  <si>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</si>
  <si>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</si>
  <si>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</si>
  <si>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</si>
  <si>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</si>
  <si>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</si>
  <si>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</si>
  <si>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</si>
  <si>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</si>
  <si>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</si>
  <si>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</si>
  <si>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</si>
  <si>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</si>
  <si>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</si>
  <si>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</si>
  <si>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</si>
  <si>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</si>
  <si>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</si>
  <si>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</si>
  <si>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</si>
  <si>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</si>
  <si>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</si>
  <si>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</si>
  <si>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</si>
  <si>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</si>
  <si>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</si>
  <si>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</si>
  <si>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</si>
  <si>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</si>
  <si>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</si>
  <si>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</si>
  <si>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</si>
  <si>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</si>
  <si>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</si>
  <si>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</si>
  <si>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</si>
  <si>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</si>
  <si>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</si>
  <si>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</si>
  <si>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</si>
  <si>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</si>
  <si>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</si>
  <si>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</si>
  <si>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</si>
  <si>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</si>
  <si>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</si>
  <si>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</si>
  <si>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</si>
  <si>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</si>
  <si>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</si>
  <si>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</si>
  <si>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</si>
  <si>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</si>
  <si>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</si>
  <si>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</si>
  <si>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</si>
  <si>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</si>
  <si>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</si>
  <si>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</si>
  <si>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</si>
  <si>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</si>
  <si>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</si>
  <si>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</si>
  <si>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</si>
  <si>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</si>
  <si>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</si>
  <si>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</si>
  <si>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</si>
  <si>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</si>
  <si>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</si>
  <si>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</si>
  <si>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</si>
  <si>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</si>
  <si>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</si>
  <si>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</si>
  <si>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</si>
  <si>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</si>
  <si>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</si>
  <si>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</si>
  <si>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</si>
  <si>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</si>
  <si>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</si>
  <si>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</si>
  <si>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</si>
  <si>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</si>
  <si>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</si>
  <si>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</si>
  <si>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</si>
  <si>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</si>
  <si>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</si>
  <si>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</si>
  <si>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</si>
  <si>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</si>
  <si>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</si>
  <si>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</si>
  <si>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</si>
  <si>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</si>
  <si>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</si>
  <si>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</si>
  <si>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</si>
  <si>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</si>
  <si>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</si>
  <si>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</si>
  <si>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</si>
  <si>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</si>
  <si>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</si>
  <si>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</si>
  <si>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</si>
  <si>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</si>
  <si>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</si>
  <si>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</si>
  <si>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</si>
  <si>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</si>
  <si>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</si>
  <si>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</si>
  <si>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</si>
  <si>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</si>
  <si>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</si>
  <si>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</si>
  <si>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</si>
  <si>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</si>
  <si>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</si>
  <si>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</si>
  <si>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</si>
  <si>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</si>
  <si>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</si>
  <si>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</si>
  <si>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</si>
  <si>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</si>
  <si>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</si>
  <si>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</si>
  <si>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</si>
  <si>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</si>
  <si>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</si>
  <si>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</si>
  <si>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</si>
  <si>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</si>
  <si>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</si>
  <si>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</si>
  <si>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</si>
  <si>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</si>
  <si>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</si>
  <si>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</si>
  <si>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</si>
  <si>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</si>
  <si>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</si>
  <si>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</si>
  <si>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</si>
  <si>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</si>
  <si>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</si>
  <si>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</si>
  <si>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</si>
  <si>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</si>
  <si>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</si>
  <si>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</si>
  <si>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</si>
  <si>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</si>
  <si>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</si>
  <si>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</si>
  <si>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</si>
  <si>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</si>
  <si>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</si>
  <si>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</si>
  <si>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</si>
  <si>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</si>
  <si>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</si>
  <si>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</si>
  <si>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</si>
  <si>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</si>
  <si>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</si>
  <si>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</si>
  <si>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</si>
  <si>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</si>
  <si>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</si>
  <si>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</si>
  <si>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</si>
  <si>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</si>
  <si>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</si>
  <si>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</si>
  <si>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</si>
  <si>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</si>
  <si>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</si>
  <si>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</si>
  <si>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</si>
  <si>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</si>
  <si>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</si>
  <si>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</si>
  <si>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</si>
  <si>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</si>
  <si>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</si>
  <si>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</si>
  <si>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</si>
  <si>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</si>
  <si>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</si>
  <si>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</si>
  <si>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</si>
  <si>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</si>
  <si>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</si>
  <si>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</si>
  <si>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</si>
  <si>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</si>
  <si>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</si>
  <si>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</si>
  <si>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</si>
  <si>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</si>
  <si>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</si>
  <si>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</si>
  <si>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</si>
  <si>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</si>
  <si>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</si>
  <si>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</si>
  <si>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</si>
  <si>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</si>
  <si>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</si>
  <si>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</si>
  <si>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</si>
  <si>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</si>
  <si>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</si>
  <si>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</si>
  <si>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</si>
  <si>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</si>
  <si>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</si>
  <si>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</si>
  <si>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</si>
  <si>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</si>
  <si>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</si>
  <si>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</si>
  <si>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</si>
  <si>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</si>
  <si>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</si>
  <si>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</si>
  <si>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</si>
  <si>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</si>
  <si>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</si>
  <si>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</si>
  <si>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</si>
  <si>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</si>
  <si>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</si>
  <si>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</si>
  <si>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</si>
  <si>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</si>
  <si>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</si>
  <si>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</si>
  <si>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</si>
  <si>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</si>
  <si>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</si>
  <si>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</si>
  <si>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</si>
  <si>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</si>
  <si>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</si>
  <si>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</si>
  <si>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</si>
  <si>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</si>
  <si>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</si>
  <si>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</si>
  <si>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</si>
  <si>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</si>
  <si>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</si>
  <si>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</si>
  <si>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</si>
  <si>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</si>
  <si>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</si>
  <si>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</si>
  <si>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</si>
  <si>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</si>
  <si>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</si>
  <si>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</si>
  <si>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</si>
  <si>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</si>
  <si>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</si>
  <si>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</si>
  <si>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</si>
  <si>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</si>
  <si>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</si>
  <si>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</si>
  <si>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</si>
  <si>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</si>
  <si>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</si>
  <si>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</si>
  <si>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</si>
  <si>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</si>
  <si>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</si>
  <si>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</si>
  <si>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</si>
  <si>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</si>
  <si>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</si>
  <si>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</si>
  <si>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</si>
  <si>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</si>
  <si>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</si>
  <si>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</si>
  <si>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</si>
  <si>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</si>
  <si>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</si>
  <si>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</si>
  <si>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</si>
  <si>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</si>
  <si>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</si>
  <si>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</si>
  <si>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</si>
  <si>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</si>
  <si>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</si>
  <si>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</si>
  <si>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</si>
  <si>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</si>
  <si>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</si>
  <si>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</si>
  <si>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</si>
  <si>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</si>
  <si>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</si>
  <si>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</si>
  <si>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</si>
  <si>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</si>
  <si>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</si>
  <si>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</si>
  <si>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</si>
  <si>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</si>
  <si>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</si>
  <si>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</si>
  <si>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</si>
  <si>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</si>
  <si>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</si>
  <si>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</si>
  <si>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</si>
  <si>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</si>
  <si>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</si>
  <si>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</si>
  <si>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</si>
  <si>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</si>
  <si>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</si>
  <si>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</si>
  <si>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</si>
  <si>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</si>
  <si>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</si>
  <si>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</si>
  <si>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</si>
  <si>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</si>
  <si>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</si>
  <si>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</si>
  <si>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</si>
  <si>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</si>
  <si>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</si>
  <si>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</si>
  <si>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</si>
  <si>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</si>
  <si>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</si>
  <si>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</si>
  <si>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</si>
  <si>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</si>
  <si>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</si>
  <si>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</si>
  <si>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</si>
  <si>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</si>
  <si>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</si>
  <si>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</si>
  <si>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</si>
  <si>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</si>
  <si>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</si>
  <si>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</si>
  <si>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</si>
  <si>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</si>
  <si>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</si>
  <si>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</si>
  <si>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</si>
  <si>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</si>
  <si>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</si>
  <si>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</si>
  <si>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</si>
  <si>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</si>
  <si>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</si>
  <si>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</si>
  <si>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</si>
  <si>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</si>
  <si>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</si>
  <si>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</si>
  <si>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</si>
  <si>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</si>
  <si>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</si>
  <si>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</si>
  <si>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</si>
  <si>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</si>
  <si>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</si>
  <si>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</si>
  <si>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</si>
  <si>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</si>
  <si>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</si>
  <si>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</si>
  <si>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</si>
  <si>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</si>
  <si>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</si>
  <si>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</si>
  <si>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</si>
  <si>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</si>
  <si>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</si>
  <si>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</si>
  <si>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</si>
  <si>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</si>
  <si>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</si>
  <si>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</si>
  <si>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</si>
  <si>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</si>
  <si>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</si>
  <si>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</si>
  <si>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</si>
  <si>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</si>
  <si>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</si>
  <si>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</si>
  <si>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</si>
  <si>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</si>
  <si>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</si>
  <si>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</si>
  <si>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</si>
  <si>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</si>
  <si>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</si>
  <si>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</si>
  <si>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</si>
  <si>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</si>
  <si>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</si>
  <si>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</si>
  <si>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</si>
  <si>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</si>
  <si>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</si>
  <si>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</si>
  <si>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</si>
  <si>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</si>
  <si>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</si>
  <si>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</si>
  <si>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</si>
  <si>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</si>
  <si>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</si>
  <si>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</si>
  <si>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</si>
  <si>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</si>
  <si>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</si>
  <si>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</si>
  <si>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</si>
  <si>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</si>
  <si>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</si>
  <si>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</si>
  <si>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</si>
  <si>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</si>
  <si>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</si>
  <si>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</si>
  <si>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</si>
  <si>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</si>
  <si>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</si>
  <si>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</si>
  <si>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</si>
  <si>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</si>
  <si>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</si>
  <si>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</si>
  <si>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</si>
  <si>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</si>
  <si>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</si>
  <si>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</si>
  <si>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</si>
  <si>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</si>
  <si>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</si>
  <si>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</si>
  <si>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</si>
  <si>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</si>
  <si>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</si>
  <si>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</si>
  <si>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</si>
  <si>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</si>
  <si>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</si>
  <si>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</si>
  <si>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</si>
  <si>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</si>
  <si>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</si>
  <si>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</si>
  <si>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</si>
  <si>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</si>
  <si>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</si>
  <si>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</si>
  <si>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</si>
  <si>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</si>
  <si>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</si>
  <si>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</si>
  <si>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</si>
  <si>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</si>
  <si>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</si>
  <si>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</si>
  <si>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</si>
  <si>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</si>
  <si>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</si>
  <si>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</si>
  <si>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</si>
  <si>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</si>
  <si>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</si>
  <si>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</si>
  <si>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</si>
  <si>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</si>
  <si>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</si>
  <si>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</si>
  <si>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</si>
  <si>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</si>
  <si>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</si>
  <si>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</si>
  <si>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</si>
  <si>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</si>
  <si>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</si>
  <si>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</si>
  <si>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</si>
  <si>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</si>
  <si>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</si>
  <si>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</si>
  <si>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</si>
  <si>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</si>
  <si>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</si>
  <si>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</si>
  <si>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</si>
  <si>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</si>
  <si>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</si>
  <si>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</si>
  <si>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</si>
  <si>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</si>
  <si>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</si>
  <si>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</si>
  <si>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</si>
  <si>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</si>
  <si>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</si>
  <si>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</si>
  <si>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</si>
  <si>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</si>
  <si>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</si>
  <si>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</si>
  <si>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</si>
  <si>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</si>
  <si>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</si>
  <si>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</si>
  <si>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</si>
  <si>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</si>
  <si>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</si>
  <si>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</si>
  <si>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</si>
  <si>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</si>
  <si>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</si>
  <si>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</si>
  <si>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</si>
  <si>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</si>
  <si>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</si>
  <si>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</si>
  <si>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</si>
  <si>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</si>
  <si>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</si>
  <si>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</si>
  <si>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</si>
  <si>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</si>
  <si>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</si>
  <si>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</si>
  <si>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</si>
  <si>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</si>
  <si>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</si>
  <si>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</si>
  <si>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</si>
  <si>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</si>
  <si>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</si>
  <si>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</si>
  <si>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</si>
  <si>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</si>
  <si>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</si>
  <si>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</si>
  <si>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</si>
  <si>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</si>
  <si>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</si>
  <si>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</si>
  <si>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</si>
  <si>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</si>
  <si>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</si>
  <si>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</si>
  <si>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</si>
  <si>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</si>
  <si>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</si>
  <si>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</si>
  <si>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</si>
  <si>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</si>
  <si>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</si>
  <si>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</si>
  <si>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</si>
  <si>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</si>
  <si>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</si>
  <si>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</si>
  <si>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</si>
  <si>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</si>
  <si>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</si>
  <si>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</si>
  <si>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</si>
  <si>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</si>
  <si>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</si>
  <si>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</si>
  <si>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</si>
  <si>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</si>
  <si>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</si>
  <si>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</si>
  <si>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</si>
  <si>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</si>
  <si>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</si>
  <si>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</si>
  <si>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</si>
  <si>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</si>
  <si>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</si>
  <si>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</si>
  <si>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</si>
  <si>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</si>
  <si>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</si>
  <si>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</si>
  <si>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</si>
  <si>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</si>
  <si>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</si>
  <si>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</si>
  <si>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</si>
  <si>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</si>
  <si>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</si>
  <si>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</si>
  <si>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</si>
  <si>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</si>
  <si>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</si>
  <si>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</si>
  <si>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</si>
  <si>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</si>
  <si>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</si>
  <si>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</si>
  <si>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</si>
  <si>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</si>
  <si>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</si>
  <si>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</si>
  <si>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</si>
  <si>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</si>
  <si>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</si>
  <si>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</si>
  <si>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</si>
  <si>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</si>
  <si>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</si>
  <si>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</si>
  <si>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</si>
  <si>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</si>
  <si>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</si>
  <si>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</si>
  <si>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</si>
  <si>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</si>
  <si>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</si>
  <si>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</si>
  <si>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</si>
  <si>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</si>
  <si>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</si>
  <si>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</si>
  <si>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</si>
  <si>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</si>
  <si>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</si>
  <si>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</si>
  <si>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</si>
  <si>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</si>
  <si>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</si>
  <si>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</si>
  <si>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</si>
  <si>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</si>
  <si>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</si>
  <si>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</si>
  <si>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</si>
  <si>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</si>
  <si>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</si>
  <si>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</si>
  <si>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</si>
  <si>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</si>
  <si>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</si>
  <si>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</si>
  <si>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</si>
  <si>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</si>
  <si>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</si>
  <si>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</si>
  <si>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</si>
  <si>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</si>
  <si>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</si>
  <si>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</si>
  <si>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</si>
  <si>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</si>
  <si>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</si>
  <si>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</si>
  <si>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</si>
  <si>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</si>
  <si>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</si>
  <si>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</si>
  <si>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</si>
  <si>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</si>
  <si>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</si>
  <si>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</si>
  <si>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</si>
  <si>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</si>
  <si>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</si>
  <si>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</si>
  <si>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</si>
  <si>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</si>
  <si>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</si>
  <si>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</si>
  <si>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</si>
  <si>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</si>
  <si>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</si>
  <si>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</si>
  <si>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</si>
  <si>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</si>
  <si>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</si>
  <si>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</si>
  <si>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</si>
  <si>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</si>
  <si>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</si>
  <si>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</si>
  <si>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</si>
  <si>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</si>
  <si>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</si>
  <si>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</si>
  <si>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</si>
  <si>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</si>
  <si>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</si>
  <si>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</si>
  <si>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</si>
  <si>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</si>
  <si>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</si>
  <si>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</si>
  <si>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</si>
  <si>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</si>
  <si>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</si>
  <si>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</si>
  <si>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</si>
  <si>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</si>
  <si>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</si>
  <si>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</si>
  <si>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</si>
  <si>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</si>
  <si>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</si>
  <si>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</si>
  <si>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</si>
  <si>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</si>
  <si>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</si>
  <si>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</si>
  <si>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</si>
  <si>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</si>
  <si>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</si>
  <si>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</si>
  <si>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</si>
  <si>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</si>
  <si>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</si>
  <si>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</si>
  <si>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</si>
  <si>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</si>
  <si>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</si>
  <si>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</si>
  <si>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</si>
  <si>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</si>
  <si>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</si>
  <si>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</si>
  <si>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</si>
  <si>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</si>
  <si>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</si>
  <si>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</si>
  <si>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</si>
  <si>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</si>
  <si>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</si>
  <si>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</si>
  <si>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</si>
  <si>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</si>
  <si>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</si>
  <si>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</si>
  <si>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</si>
  <si>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</si>
  <si>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</si>
  <si>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</si>
  <si>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</si>
  <si>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</si>
  <si>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</si>
  <si>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</si>
  <si>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</si>
  <si>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</si>
  <si>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</si>
  <si>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</si>
  <si>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</si>
  <si>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</si>
  <si>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</si>
  <si>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</si>
  <si>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</si>
  <si>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</si>
  <si>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</si>
  <si>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</si>
  <si>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</si>
  <si>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</si>
  <si>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</si>
  <si>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</si>
  <si>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</si>
  <si>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</si>
  <si>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</si>
  <si>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</si>
  <si>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</si>
  <si>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</si>
  <si>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</si>
  <si>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</si>
  <si>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</si>
  <si>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</si>
  <si>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</si>
  <si>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</si>
  <si>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</si>
  <si>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</si>
  <si>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</si>
  <si>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</si>
  <si>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</si>
  <si>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</si>
  <si>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</si>
  <si>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</si>
  <si>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</si>
  <si>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</si>
  <si>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</si>
  <si>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</si>
  <si>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</si>
  <si>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</si>
  <si>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</si>
  <si>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</si>
  <si>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</si>
  <si>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</si>
  <si>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</si>
  <si>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</si>
  <si>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</si>
  <si>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</si>
  <si>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</si>
  <si>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</si>
  <si>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</si>
  <si>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</si>
  <si>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</si>
  <si>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</si>
  <si>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</si>
  <si>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</si>
  <si>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</si>
  <si>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</si>
  <si>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</si>
  <si>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</si>
  <si>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</si>
  <si>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</si>
  <si>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</si>
  <si>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</si>
  <si>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</si>
  <si>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</si>
  <si>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</si>
  <si>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</si>
  <si>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</si>
  <si>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</si>
  <si>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</si>
  <si>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</si>
  <si>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</si>
  <si>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</si>
  <si>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</si>
  <si>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</si>
  <si>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</si>
  <si>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</si>
  <si>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</si>
  <si>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</si>
  <si>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</si>
  <si>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</si>
  <si>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</si>
  <si>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</si>
  <si>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</si>
  <si>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</si>
  <si>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</si>
  <si>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</si>
  <si>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</si>
  <si>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</si>
  <si>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</si>
  <si>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</si>
  <si>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</si>
  <si>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</si>
  <si>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</si>
  <si>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</si>
  <si>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</si>
  <si>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</si>
  <si>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</si>
  <si>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</si>
  <si>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</si>
  <si>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</si>
  <si>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</si>
  <si>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</si>
  <si>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</si>
  <si>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</si>
  <si>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</si>
  <si>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</si>
  <si>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</si>
  <si>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</si>
  <si>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</si>
  <si>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</si>
  <si>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</si>
  <si>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</si>
  <si>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</si>
  <si>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</si>
  <si>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</si>
  <si>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</si>
  <si>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</si>
  <si>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</si>
  <si>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</si>
  <si>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</si>
  <si>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</si>
  <si>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</si>
  <si>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</si>
  <si>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</si>
  <si>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</si>
  <si>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</si>
  <si>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</si>
  <si>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</si>
  <si>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</si>
  <si>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</si>
  <si>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</si>
  <si>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</si>
  <si>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</si>
  <si>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</si>
  <si>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</si>
  <si>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</si>
  <si>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</si>
  <si>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</si>
  <si>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</si>
  <si>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</si>
  <si>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</si>
  <si>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</si>
  <si>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</si>
  <si>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</si>
  <si>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</si>
  <si>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</si>
  <si>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</si>
  <si>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</si>
  <si>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</si>
  <si>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</si>
  <si>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</si>
  <si>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</si>
  <si>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</si>
  <si>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</si>
  <si>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</si>
  <si>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</si>
  <si>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</si>
  <si>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</si>
  <si>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</si>
  <si>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</si>
  <si>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</si>
  <si>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</si>
  <si>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</si>
  <si>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</si>
  <si>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</si>
  <si>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</si>
  <si>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</si>
  <si>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</si>
  <si>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</si>
  <si>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</si>
  <si>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</si>
  <si>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</si>
  <si>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</si>
  <si>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</si>
  <si>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</si>
  <si>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</si>
  <si>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</si>
  <si>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</si>
  <si>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</si>
  <si>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</si>
  <si>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</si>
  <si>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</si>
  <si>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</si>
  <si>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</si>
  <si>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</si>
  <si>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</si>
  <si>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</si>
  <si>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</si>
  <si>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</si>
  <si>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</si>
  <si>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</si>
  <si>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</si>
  <si>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</si>
  <si>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</si>
  <si>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</si>
  <si>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</si>
  <si>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</si>
  <si>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</si>
  <si>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</si>
  <si>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</si>
  <si>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</si>
  <si>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</si>
  <si>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</si>
  <si>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</si>
  <si>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</si>
  <si>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</si>
  <si>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</si>
  <si>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</si>
  <si>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</si>
  <si>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</si>
  <si>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</si>
  <si>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</si>
  <si>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</si>
  <si>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</si>
  <si>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</si>
  <si>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</si>
  <si>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</si>
  <si>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</si>
  <si>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</si>
  <si>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</si>
  <si>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</si>
  <si>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</si>
  <si>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</si>
  <si>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</si>
  <si>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</si>
  <si>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</si>
  <si>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</si>
  <si>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</si>
  <si>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</si>
  <si>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</si>
  <si>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</si>
  <si>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</si>
  <si>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</si>
  <si>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</si>
  <si>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</si>
  <si>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</si>
  <si>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</si>
  <si>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</si>
  <si>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</si>
  <si>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</si>
  <si>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</si>
  <si>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</si>
  <si>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</si>
  <si>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</si>
  <si>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</si>
  <si>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</si>
  <si>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</si>
  <si>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</si>
  <si>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</si>
  <si>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</si>
  <si>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</si>
  <si>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</si>
  <si>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</si>
  <si>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</si>
  <si>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</si>
  <si>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</si>
  <si>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</si>
  <si>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</si>
  <si>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</si>
  <si>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</si>
  <si>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</si>
  <si>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</si>
  <si>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</si>
  <si>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</si>
  <si>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</si>
  <si>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</si>
  <si>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</si>
  <si>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</si>
  <si>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</si>
  <si>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</si>
  <si>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</si>
  <si>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</si>
  <si>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</si>
  <si>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</si>
  <si>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</si>
  <si>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</si>
  <si>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</si>
  <si>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</si>
  <si>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</si>
  <si>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</si>
  <si>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</si>
  <si>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</si>
  <si>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</si>
  <si>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</si>
  <si>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</si>
  <si>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</si>
  <si>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</si>
  <si>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</si>
  <si>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</si>
  <si>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</si>
  <si>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</si>
  <si>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</si>
  <si>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</si>
  <si>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</si>
  <si>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</si>
  <si>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</si>
  <si>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</si>
  <si>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</si>
  <si>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</si>
  <si>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</si>
  <si>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</si>
  <si>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</si>
  <si>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</si>
  <si>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</si>
  <si>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</si>
  <si>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</si>
  <si>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</si>
  <si>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</si>
  <si>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</si>
  <si>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</si>
  <si>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</si>
  <si>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</si>
  <si>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</si>
  <si>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</si>
  <si>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</si>
  <si>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</si>
  <si>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</si>
  <si>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</si>
  <si>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</si>
  <si>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</si>
  <si>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</si>
  <si>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</si>
  <si>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</si>
  <si>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</si>
  <si>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</si>
  <si>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</si>
  <si>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</si>
  <si>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</si>
  <si>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</si>
  <si>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</si>
  <si>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</si>
  <si>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</si>
  <si>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</si>
  <si>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</si>
  <si>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</si>
  <si>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</si>
  <si>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</si>
  <si>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</si>
  <si>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</si>
  <si>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</si>
  <si>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</si>
  <si>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</si>
  <si>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</si>
  <si>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</si>
  <si>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</si>
  <si>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</si>
  <si>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</si>
  <si>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</si>
  <si>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</si>
  <si>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</si>
  <si>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</si>
  <si>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</si>
  <si>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</si>
  <si>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</si>
  <si>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</si>
  <si>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</si>
  <si>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</si>
  <si>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</si>
  <si>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</si>
  <si>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</si>
  <si>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</si>
  <si>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</si>
  <si>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</si>
  <si>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</si>
  <si>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</si>
  <si>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</si>
  <si>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</si>
  <si>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</si>
  <si>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</si>
  <si>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</si>
  <si>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</si>
  <si>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</si>
  <si>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</si>
  <si>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</si>
  <si>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</si>
  <si>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</si>
  <si>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</si>
  <si>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</si>
  <si>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</si>
  <si>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</si>
  <si>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</si>
  <si>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</si>
  <si>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</si>
  <si>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</si>
  <si>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</si>
  <si>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</si>
  <si>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</si>
  <si>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</si>
  <si>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</si>
  <si>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</si>
  <si>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</si>
  <si>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</si>
  <si>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</si>
  <si>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</si>
  <si>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</si>
  <si>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</si>
  <si>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</si>
  <si>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</si>
  <si>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</si>
  <si>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</si>
  <si>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</si>
  <si>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</si>
  <si>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</si>
  <si>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</si>
  <si>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</si>
  <si>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</si>
  <si>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</si>
  <si>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</si>
  <si>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</si>
  <si>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</si>
  <si>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</si>
  <si>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</si>
  <si>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</si>
  <si>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</si>
  <si>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</si>
  <si>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</si>
  <si>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</si>
  <si>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</si>
  <si>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</si>
  <si>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</si>
  <si>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</si>
  <si>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</si>
  <si>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</si>
  <si>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</si>
  <si>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</si>
  <si>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</si>
  <si>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</si>
  <si>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</si>
  <si>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</si>
  <si>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</si>
  <si>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</si>
  <si>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</si>
  <si>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</si>
  <si>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</si>
  <si>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</si>
  <si>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</si>
  <si>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</si>
  <si>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</si>
  <si>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</si>
  <si>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</si>
  <si>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</si>
  <si>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</si>
  <si>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</si>
  <si>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</si>
  <si>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</si>
  <si>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</si>
  <si>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</si>
  <si>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</si>
  <si>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</si>
  <si>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</si>
  <si>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</si>
  <si>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</si>
  <si>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</si>
  <si>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</si>
  <si>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</si>
  <si>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</si>
  <si>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</si>
  <si>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</si>
  <si>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</si>
  <si>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</si>
  <si>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</si>
  <si>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</si>
  <si>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</si>
  <si>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</si>
  <si>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</si>
  <si>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</si>
  <si>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</si>
  <si>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</si>
  <si>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</si>
  <si>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</si>
  <si>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</si>
  <si>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</si>
  <si>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</si>
  <si>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</si>
  <si>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</si>
  <si>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</si>
  <si>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</si>
  <si>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</si>
  <si>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</si>
  <si>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</si>
  <si>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</si>
  <si>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</si>
  <si>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</si>
  <si>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</si>
  <si>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</si>
  <si>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</si>
  <si>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</si>
  <si>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</si>
  <si>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</si>
  <si>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</si>
  <si>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</si>
  <si>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</si>
  <si>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</si>
  <si>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</si>
  <si>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</si>
  <si>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</si>
  <si>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</si>
  <si>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</si>
  <si>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</si>
  <si>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</si>
  <si>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</si>
  <si>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</si>
  <si>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</si>
  <si>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</si>
  <si>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</si>
  <si>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</si>
  <si>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</si>
  <si>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</si>
  <si>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</si>
  <si>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</si>
  <si>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</si>
  <si>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</si>
  <si>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</si>
  <si>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</si>
  <si>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</si>
  <si>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</si>
  <si>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</si>
  <si>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</si>
  <si>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</si>
  <si>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</si>
  <si>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</si>
  <si>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</si>
  <si>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</si>
  <si>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</si>
  <si>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</si>
  <si>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</si>
  <si>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</si>
  <si>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</si>
  <si>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</si>
  <si>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</si>
  <si>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</si>
  <si>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</si>
  <si>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</si>
  <si>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</si>
  <si>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</si>
  <si>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</si>
  <si>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</si>
  <si>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</si>
  <si>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</si>
  <si>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</si>
  <si>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</si>
  <si>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</si>
  <si>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</si>
  <si>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</si>
  <si>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</si>
  <si>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</si>
  <si>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</si>
  <si>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</si>
  <si>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</si>
  <si>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</si>
  <si>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</si>
  <si>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</si>
  <si>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</si>
  <si>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</si>
  <si>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</si>
  <si>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</si>
  <si>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</si>
  <si>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</si>
  <si>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</si>
  <si>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</si>
  <si>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</si>
  <si>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</si>
  <si>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</si>
  <si>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</si>
  <si>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</si>
  <si>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</si>
  <si>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</si>
  <si>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</si>
  <si>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</si>
  <si>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</si>
  <si>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</si>
  <si>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</si>
  <si>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</si>
  <si>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</si>
  <si>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</si>
  <si>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</si>
  <si>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</si>
  <si>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</si>
  <si>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</si>
  <si>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</si>
  <si>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</si>
  <si>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</si>
  <si>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</si>
  <si>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</si>
  <si>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</si>
  <si>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</si>
  <si>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</si>
  <si>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</si>
  <si>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</si>
  <si>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</si>
  <si>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</si>
  <si>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</si>
  <si>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</si>
  <si>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</si>
  <si>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</si>
  <si>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</si>
  <si>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</si>
  <si>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</si>
  <si>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</si>
  <si>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</si>
  <si>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</si>
  <si>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</si>
  <si>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</si>
  <si>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</si>
  <si>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</si>
  <si>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</si>
  <si>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</si>
  <si>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</si>
  <si>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</si>
  <si>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</si>
  <si>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</si>
  <si>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</si>
  <si>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</si>
  <si>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</si>
  <si>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</si>
  <si>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</si>
  <si>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</si>
  <si>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</si>
  <si>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</si>
  <si>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</si>
  <si>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</si>
  <si>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</si>
  <si>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</si>
  <si>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</si>
  <si>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</si>
  <si>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</si>
  <si>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</si>
  <si>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</si>
  <si>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</si>
  <si>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</si>
  <si>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</si>
  <si>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</si>
  <si>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</si>
  <si>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</si>
  <si>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</si>
  <si>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</si>
  <si>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</si>
  <si>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</si>
  <si>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</si>
  <si>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</si>
  <si>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</si>
  <si>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</si>
  <si>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</si>
  <si>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</si>
  <si>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</si>
  <si>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</si>
  <si>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</si>
  <si>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</si>
  <si>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</si>
  <si>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</si>
  <si>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</si>
  <si>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</si>
  <si>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</si>
  <si>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</si>
  <si>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</si>
  <si>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</si>
  <si>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</si>
  <si>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</si>
  <si>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</si>
  <si>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</si>
  <si>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</si>
  <si>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</si>
  <si>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</si>
  <si>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</si>
  <si>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</si>
  <si>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</si>
  <si>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</si>
  <si>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</si>
  <si>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</si>
  <si>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</si>
  <si>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</si>
  <si>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</si>
  <si>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</si>
  <si>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</si>
  <si>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</si>
  <si>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</si>
  <si>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</si>
  <si>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</si>
  <si>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</si>
  <si>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</si>
  <si>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</si>
  <si>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</si>
  <si>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</si>
  <si>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</si>
  <si>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</si>
  <si>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</si>
  <si>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</si>
  <si>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</si>
  <si>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</si>
  <si>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</si>
  <si>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</si>
  <si>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</si>
  <si>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</si>
  <si>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</si>
  <si>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</si>
  <si>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</si>
  <si>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</si>
  <si>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</si>
  <si>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</si>
  <si>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</si>
  <si>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</si>
  <si>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</si>
  <si>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</si>
  <si>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</si>
  <si>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</si>
  <si>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</si>
  <si>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</si>
  <si>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</si>
  <si>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</si>
  <si>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</si>
  <si>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</si>
  <si>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</si>
  <si>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</si>
  <si>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</si>
  <si>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</si>
  <si>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</si>
  <si>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</si>
  <si>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</si>
  <si>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</si>
  <si>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</si>
  <si>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</si>
  <si>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</si>
  <si>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</si>
  <si>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</si>
  <si>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</si>
  <si>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</si>
  <si>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</si>
  <si>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</si>
  <si>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</si>
  <si>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</si>
  <si>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</si>
  <si>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</si>
  <si>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</si>
  <si>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</si>
  <si>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</si>
  <si>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</si>
  <si>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</si>
  <si>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</si>
  <si>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</si>
  <si>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</si>
  <si>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</si>
  <si>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</si>
  <si>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</si>
  <si>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</si>
  <si>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</si>
  <si>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</si>
  <si>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</si>
  <si>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</si>
  <si>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</si>
  <si>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</si>
  <si>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</si>
  <si>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</si>
  <si>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</si>
  <si>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</si>
  <si>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</si>
  <si>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</si>
  <si>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</si>
  <si>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</si>
  <si>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</si>
  <si>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</si>
  <si>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</si>
  <si>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</si>
  <si>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</si>
  <si>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</si>
  <si>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</si>
  <si>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</si>
  <si>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</si>
  <si>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</si>
  <si>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</si>
  <si>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</si>
  <si>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</si>
  <si>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</si>
  <si>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</si>
  <si>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</si>
  <si>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</si>
  <si>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</si>
  <si>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</si>
  <si>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</si>
  <si>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</si>
  <si>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</si>
  <si>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</si>
  <si>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</si>
  <si>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</si>
  <si>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</si>
  <si>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</si>
  <si>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</si>
  <si>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</si>
  <si>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</si>
  <si>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</si>
  <si>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</si>
  <si>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</si>
  <si>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</si>
  <si>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</si>
  <si>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</si>
  <si>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</si>
  <si>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</si>
  <si>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</si>
  <si>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</si>
  <si>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</si>
  <si>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</si>
  <si>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</si>
  <si>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</si>
  <si>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</si>
  <si>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</si>
  <si>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</si>
  <si>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</si>
  <si>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</si>
  <si>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</si>
  <si>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</si>
  <si>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</si>
  <si>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</si>
  <si>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</si>
  <si>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</si>
  <si>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</si>
  <si>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</si>
  <si>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</si>
  <si>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</si>
  <si>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</si>
  <si>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</si>
  <si>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</si>
  <si>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</si>
  <si>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</si>
  <si>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</si>
  <si>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</si>
  <si>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</si>
  <si>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</si>
  <si>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</si>
  <si>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</si>
  <si>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</si>
  <si>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</si>
  <si>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</si>
  <si>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</si>
  <si>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</si>
  <si>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</si>
  <si>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</si>
  <si>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</si>
  <si>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</si>
  <si>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</si>
  <si>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</si>
  <si>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</si>
  <si>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</si>
  <si>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</si>
  <si>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</si>
  <si>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</si>
  <si>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</si>
  <si>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</si>
  <si>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</si>
  <si>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</si>
  <si>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</si>
  <si>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</si>
  <si>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</si>
  <si>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</si>
  <si>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</si>
  <si>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</si>
  <si>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</si>
  <si>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</si>
  <si>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</si>
  <si>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</si>
  <si>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</si>
  <si>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</si>
  <si>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</si>
  <si>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</si>
  <si>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</si>
  <si>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</si>
  <si>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</si>
  <si>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</si>
  <si>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</si>
  <si>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</si>
  <si>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</si>
  <si>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</si>
  <si>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</si>
  <si>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</si>
  <si>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</si>
  <si>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</si>
  <si>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</si>
  <si>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</si>
  <si>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</si>
  <si>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</si>
  <si>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</si>
  <si>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</si>
  <si>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</si>
  <si>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</si>
  <si>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</si>
  <si>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</si>
  <si>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</si>
  <si>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</si>
  <si>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</si>
  <si>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</si>
  <si>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</si>
  <si>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</si>
  <si>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</si>
  <si>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</si>
  <si>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</si>
  <si>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</si>
  <si>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</si>
  <si>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</si>
  <si>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</si>
  <si>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</si>
  <si>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</si>
  <si>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</si>
  <si>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</si>
  <si>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</si>
  <si>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</si>
  <si>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</si>
  <si>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</si>
  <si>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</si>
  <si>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</si>
  <si>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</si>
  <si>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</si>
  <si>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</si>
  <si>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</si>
  <si>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</si>
  <si>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</si>
  <si>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</si>
  <si>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</si>
  <si>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</si>
  <si>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</si>
  <si>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</si>
  <si>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</si>
  <si>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</si>
  <si>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</si>
  <si>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</si>
  <si>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</si>
  <si>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</si>
  <si>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</si>
  <si>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</si>
  <si>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</si>
  <si>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</si>
  <si>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</si>
  <si>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</si>
  <si>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</si>
  <si>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</si>
  <si>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</si>
  <si>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</si>
  <si>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</si>
  <si>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</si>
  <si>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</si>
  <si>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</si>
  <si>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</si>
  <si>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</si>
  <si>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</si>
  <si>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</si>
  <si>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</si>
  <si>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</si>
  <si>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</si>
  <si>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</si>
  <si>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</si>
  <si>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</si>
  <si>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</si>
  <si>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</si>
  <si>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</si>
  <si>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</si>
  <si>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</si>
  <si>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</si>
  <si>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</si>
  <si>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</si>
  <si>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</si>
  <si>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</si>
  <si>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</si>
  <si>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</si>
  <si>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</si>
  <si>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</si>
  <si>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</si>
  <si>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</si>
  <si>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</si>
  <si>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</si>
  <si>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</si>
  <si>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</si>
  <si>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</si>
  <si>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</si>
  <si>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</si>
  <si>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</si>
  <si>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</si>
  <si>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</si>
  <si>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</si>
  <si>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</si>
  <si>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</si>
  <si>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</si>
  <si>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</si>
  <si>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</si>
  <si>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</si>
  <si>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</si>
  <si>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</si>
  <si>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</si>
  <si>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</si>
  <si>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</si>
  <si>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</si>
  <si>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</si>
  <si>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</si>
  <si>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</si>
  <si>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</si>
  <si>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</si>
  <si>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</si>
  <si>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</si>
  <si>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</si>
  <si>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</si>
  <si>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</si>
  <si>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</si>
  <si>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</si>
  <si>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</si>
  <si>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</si>
  <si>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</si>
  <si>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</si>
  <si>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</si>
  <si>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</si>
  <si>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</si>
  <si>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</si>
  <si>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</si>
  <si>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</si>
  <si>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</si>
  <si>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</si>
  <si>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</si>
  <si>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</si>
  <si>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</si>
  <si>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</si>
  <si>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</si>
  <si>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</si>
  <si>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</si>
  <si>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</si>
  <si>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</si>
  <si>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</si>
  <si>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</si>
  <si>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</si>
  <si>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</si>
  <si>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</si>
  <si>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</si>
  <si>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</si>
  <si>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</si>
  <si>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</si>
  <si>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</si>
  <si>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</si>
  <si>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</si>
  <si>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</si>
  <si>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</si>
  <si>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</si>
  <si>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</si>
  <si>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</si>
  <si>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</si>
  <si>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</si>
  <si>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</si>
  <si>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</si>
  <si>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</si>
  <si>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</si>
  <si>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</si>
  <si>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</si>
  <si>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</si>
  <si>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</si>
  <si>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</si>
  <si>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</si>
  <si>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</si>
  <si>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</si>
  <si>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</si>
  <si>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</si>
  <si>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</si>
  <si>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</si>
  <si>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</si>
  <si>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</si>
  <si>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</si>
  <si>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</si>
  <si>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</si>
  <si>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</si>
  <si>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</si>
  <si>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</si>
  <si>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</si>
  <si>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</si>
  <si>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</si>
  <si>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</si>
  <si>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</si>
  <si>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</si>
  <si>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</si>
  <si>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</si>
  <si>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</si>
  <si>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</si>
  <si>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</si>
  <si>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</si>
  <si>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</si>
  <si>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</si>
  <si>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</si>
  <si>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</si>
  <si>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</si>
  <si>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</si>
  <si>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</si>
  <si>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</si>
  <si>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</si>
  <si>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</si>
  <si>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</si>
  <si>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</si>
  <si>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</si>
  <si>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</si>
  <si>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</si>
  <si>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</si>
  <si>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</si>
  <si>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</si>
  <si>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</si>
  <si>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</si>
  <si>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</si>
  <si>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</si>
  <si>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</si>
  <si>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</si>
  <si>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</si>
  <si>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</si>
  <si>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</si>
  <si>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</si>
  <si>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</si>
  <si>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</si>
  <si>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</si>
  <si>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</si>
  <si>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</si>
  <si>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</si>
  <si>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</si>
  <si>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</si>
  <si>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</si>
  <si>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</si>
  <si>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</si>
  <si>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</si>
  <si>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</si>
  <si>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</si>
  <si>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</si>
  <si>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</si>
  <si>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</si>
  <si>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</si>
  <si>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</si>
  <si>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</si>
  <si>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</si>
  <si>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</si>
  <si>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</si>
  <si>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</si>
  <si>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</si>
  <si>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</si>
  <si>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</si>
  <si>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</si>
  <si>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</si>
  <si>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</si>
  <si>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</si>
  <si>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</si>
  <si>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</si>
  <si>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</si>
  <si>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</si>
  <si>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</si>
  <si>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</si>
  <si>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</si>
  <si>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</si>
  <si>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</si>
  <si>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</si>
  <si>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</si>
  <si>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</si>
  <si>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</si>
  <si>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</si>
  <si>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</si>
  <si>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</si>
  <si>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</si>
  <si>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</si>
  <si>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</si>
  <si>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</si>
  <si>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</si>
  <si>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</si>
  <si>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</si>
  <si>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</si>
  <si>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</si>
  <si>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</si>
  <si>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</si>
  <si>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</si>
  <si>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</si>
  <si>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</si>
  <si>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</si>
  <si>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</si>
  <si>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</si>
  <si>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</si>
  <si>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</si>
  <si>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</si>
  <si>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</si>
  <si>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</si>
  <si>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</si>
  <si>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</si>
  <si>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</si>
  <si>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</si>
  <si>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</si>
  <si>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</si>
  <si>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</si>
  <si>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</si>
  <si>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</si>
  <si>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</si>
  <si>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</si>
  <si>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</si>
  <si>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</si>
  <si>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</si>
  <si>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</si>
  <si>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</si>
  <si>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</si>
  <si>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</si>
  <si>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</si>
  <si>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</si>
  <si>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</si>
  <si>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</si>
  <si>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</si>
  <si>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</si>
  <si>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</si>
  <si>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</si>
  <si>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</si>
  <si>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</si>
  <si>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</si>
  <si>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</si>
  <si>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</si>
  <si>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</si>
  <si>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</si>
  <si>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</si>
  <si>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</si>
  <si>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</si>
  <si>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</si>
  <si>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</si>
  <si>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</si>
  <si>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</si>
  <si>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</si>
  <si>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</si>
  <si>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</si>
  <si>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</si>
  <si>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</si>
  <si>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</si>
  <si>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</si>
  <si>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</si>
  <si>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</si>
  <si>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</si>
  <si>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</si>
  <si>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</si>
  <si>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</si>
  <si>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</si>
  <si>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</si>
  <si>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</si>
  <si>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</si>
  <si>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</si>
  <si>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</si>
  <si>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</si>
  <si>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</si>
  <si>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</si>
  <si>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</si>
  <si>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</si>
  <si>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</si>
  <si>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</si>
  <si>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</si>
  <si>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</si>
  <si>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</si>
  <si>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</si>
  <si>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</si>
  <si>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</si>
  <si>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</si>
  <si>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</si>
  <si>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</si>
  <si>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</si>
  <si>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</si>
  <si>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</si>
  <si>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</si>
  <si>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</si>
  <si>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</si>
  <si>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</si>
  <si>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</si>
  <si>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</si>
  <si>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</si>
  <si>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</si>
  <si>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</si>
  <si>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</si>
  <si>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</si>
  <si>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</si>
  <si>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</si>
  <si>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</si>
  <si>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</si>
  <si>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</si>
  <si>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</si>
  <si>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</si>
  <si>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</si>
  <si>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</si>
  <si>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</si>
  <si>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</si>
  <si>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</si>
  <si>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</si>
  <si>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</si>
  <si>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</si>
  <si>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</si>
  <si>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</si>
  <si>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</si>
  <si>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</si>
  <si>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</si>
  <si>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</si>
  <si>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</si>
  <si>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</si>
  <si>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</si>
  <si>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</si>
  <si>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</si>
  <si>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</si>
  <si>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</si>
  <si>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</si>
  <si>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</si>
  <si>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</si>
  <si>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</si>
  <si>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</si>
  <si>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</si>
  <si>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</si>
  <si>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</si>
  <si>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</si>
  <si>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</si>
  <si>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</si>
  <si>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</si>
  <si>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</si>
  <si>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</si>
  <si>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</si>
  <si>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</si>
  <si>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</si>
  <si>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</si>
  <si>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</si>
  <si>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</si>
  <si>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</si>
  <si>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</si>
  <si>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</si>
  <si>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</si>
  <si>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</si>
  <si>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</si>
  <si>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</si>
  <si>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</si>
  <si>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</si>
  <si>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</si>
  <si>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</si>
  <si>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</si>
  <si>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</si>
  <si>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</si>
  <si>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</si>
  <si>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</si>
  <si>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</si>
  <si>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</si>
  <si>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</si>
  <si>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</si>
  <si>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</si>
  <si>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</si>
  <si>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</si>
  <si>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</si>
  <si>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</si>
  <si>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</si>
  <si>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</si>
  <si>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</si>
  <si>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</si>
  <si>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</si>
  <si>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</si>
  <si>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</si>
  <si>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</si>
  <si>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</si>
  <si>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</si>
  <si>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</si>
  <si>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</si>
  <si>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</si>
  <si>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</si>
  <si>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</si>
  <si>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</si>
  <si>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</si>
  <si>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</si>
  <si>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</si>
  <si>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</si>
  <si>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</si>
  <si>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</si>
  <si>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</si>
  <si>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</si>
  <si>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</si>
  <si>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</si>
  <si>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</si>
  <si>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</si>
  <si>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</si>
  <si>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</si>
  <si>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</si>
  <si>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</si>
  <si>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</si>
  <si>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</si>
  <si>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</si>
  <si>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</si>
  <si>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</si>
  <si>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</si>
  <si>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</si>
  <si>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</si>
  <si>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</si>
  <si>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</si>
  <si>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</si>
  <si>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</si>
  <si>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</si>
  <si>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</si>
  <si>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</si>
  <si>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</si>
  <si>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</si>
  <si>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</si>
  <si>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</si>
  <si>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</si>
  <si>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</si>
  <si>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</si>
  <si>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</si>
  <si>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</si>
  <si>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</si>
  <si>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</si>
  <si>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</si>
  <si>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</si>
  <si>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</si>
  <si>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</si>
  <si>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</si>
  <si>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</si>
  <si>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</si>
  <si>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</si>
  <si>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</si>
  <si>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</si>
  <si>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</si>
  <si>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</si>
  <si>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</si>
  <si>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</si>
  <si>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</si>
  <si>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</si>
  <si>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</si>
  <si>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</si>
  <si>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</si>
  <si>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</si>
  <si>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</si>
  <si>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</si>
  <si>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</si>
  <si>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</si>
  <si>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</si>
  <si>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</si>
  <si>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</si>
  <si>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</si>
  <si>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</si>
  <si>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</si>
  <si>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</si>
  <si>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</si>
  <si>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</si>
  <si>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</si>
  <si>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</si>
  <si>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</si>
  <si>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</si>
  <si>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</si>
  <si>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</si>
  <si>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</si>
  <si>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</si>
  <si>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</si>
  <si>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</si>
  <si>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</si>
  <si>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</si>
  <si>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</si>
  <si>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</si>
  <si>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</si>
  <si>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</si>
  <si>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</si>
  <si>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</si>
  <si>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</si>
  <si>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</si>
  <si>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</si>
  <si>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</si>
  <si>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</si>
  <si>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</si>
  <si>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</si>
  <si>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</si>
  <si>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</si>
  <si>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</si>
  <si>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</si>
  <si>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</si>
  <si>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</si>
  <si>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</si>
  <si>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</si>
  <si>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</si>
  <si>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</si>
  <si>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</si>
  <si>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</si>
  <si>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</si>
  <si>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</si>
  <si>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</si>
  <si>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</si>
  <si>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</si>
  <si>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</si>
  <si>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</si>
  <si>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</si>
  <si>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</si>
  <si>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</si>
  <si>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</si>
  <si>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</si>
  <si>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</si>
  <si>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</si>
  <si>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</si>
  <si>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</si>
  <si>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</si>
  <si>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</si>
  <si>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</si>
  <si>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</si>
  <si>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</si>
  <si>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</si>
  <si>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</si>
  <si>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</si>
  <si>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</si>
  <si>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</si>
  <si>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</si>
  <si>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</si>
  <si>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</si>
  <si>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</si>
  <si>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</si>
  <si>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</si>
  <si>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</si>
  <si>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</si>
  <si>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</si>
  <si>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</si>
  <si>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</si>
  <si>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</si>
  <si>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</si>
  <si>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</si>
  <si>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</si>
  <si>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</si>
  <si>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</si>
  <si>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</si>
  <si>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</si>
  <si>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</si>
  <si>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</si>
  <si>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</si>
  <si>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</si>
  <si>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</si>
  <si>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</si>
  <si>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</si>
  <si>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</si>
  <si>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</si>
  <si>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</si>
  <si>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</si>
  <si>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</si>
  <si>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</si>
  <si>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</si>
  <si>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</si>
  <si>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</si>
  <si>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</si>
  <si>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</si>
  <si>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</si>
  <si>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</si>
  <si>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</si>
  <si>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</si>
  <si>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</si>
  <si>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</si>
  <si>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</si>
  <si>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</si>
  <si>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</si>
  <si>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</si>
  <si>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</si>
  <si>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</si>
  <si>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</si>
  <si>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</si>
  <si>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</si>
  <si>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</si>
  <si>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</si>
  <si>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</si>
  <si>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</si>
  <si>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</si>
  <si>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</si>
  <si>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</si>
  <si>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</si>
  <si>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</si>
  <si>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</si>
  <si>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</si>
  <si>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</si>
  <si>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</si>
  <si>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</si>
  <si>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</si>
  <si>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</si>
  <si>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</si>
  <si>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</si>
  <si>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</si>
  <si>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</si>
  <si>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</si>
  <si>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</si>
  <si>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</si>
  <si>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</si>
  <si>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</si>
  <si>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</si>
  <si>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</si>
  <si>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</si>
  <si>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</si>
  <si>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</si>
  <si>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</si>
  <si>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</si>
  <si>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</si>
  <si>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</si>
  <si>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</si>
  <si>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</si>
  <si>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</si>
  <si>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</si>
  <si>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</si>
  <si>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</si>
  <si>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</si>
  <si>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</si>
  <si>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</si>
  <si>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</si>
  <si>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</si>
  <si>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</si>
  <si>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</si>
  <si>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</si>
  <si>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</si>
  <si>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</si>
  <si>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</si>
  <si>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</si>
  <si>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</si>
  <si>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</si>
  <si>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</si>
  <si>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</si>
  <si>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</si>
  <si>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</si>
  <si>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</si>
  <si>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</si>
  <si>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</si>
  <si>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</si>
  <si>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</si>
  <si>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</si>
  <si>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</si>
  <si>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</si>
  <si>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</si>
  <si>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</si>
  <si>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</si>
  <si>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</si>
  <si>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</si>
  <si>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</si>
  <si>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</si>
  <si>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</si>
  <si>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</si>
  <si>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</si>
  <si>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</si>
  <si>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</si>
  <si>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</si>
  <si>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</si>
  <si>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</si>
  <si>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</si>
  <si>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</si>
  <si>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</si>
  <si>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</si>
  <si>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</si>
  <si>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</si>
  <si>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</si>
  <si>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</si>
  <si>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</si>
  <si>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</si>
  <si>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</si>
  <si>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</si>
  <si>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</si>
  <si>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</si>
  <si>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</si>
  <si>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</si>
  <si>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</si>
  <si>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</si>
  <si>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</si>
  <si>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</si>
  <si>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</si>
  <si>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</si>
  <si>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</si>
  <si>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</si>
  <si>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</si>
  <si>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</si>
  <si>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</si>
  <si>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</si>
  <si>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</si>
  <si>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</si>
  <si>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</si>
  <si>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</si>
  <si>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</si>
  <si>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</si>
  <si>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</si>
  <si>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</si>
  <si>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</si>
  <si>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</si>
  <si>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</si>
  <si>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</si>
  <si>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</si>
  <si>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</si>
  <si>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</si>
  <si>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</si>
  <si>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</si>
  <si>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</si>
  <si>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</si>
  <si>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</si>
  <si>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</si>
  <si>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</si>
  <si>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</si>
  <si>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</si>
  <si>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</si>
  <si>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</si>
  <si>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</si>
  <si>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</si>
  <si>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</si>
  <si>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</si>
  <si>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</si>
  <si>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</si>
  <si>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</si>
  <si>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</si>
  <si>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</si>
  <si>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</si>
  <si>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</si>
  <si>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</si>
  <si>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</si>
  <si>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</si>
  <si>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</si>
  <si>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</si>
  <si>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</si>
  <si>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</si>
  <si>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</si>
  <si>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</si>
  <si>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</si>
  <si>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</si>
  <si>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</si>
  <si>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</si>
  <si>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</si>
  <si>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</si>
  <si>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</si>
  <si>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</si>
  <si>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</si>
  <si>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</si>
  <si>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</si>
  <si>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</si>
  <si>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</si>
  <si>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</si>
  <si>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</si>
  <si>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</si>
  <si>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</si>
  <si>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</si>
  <si>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</si>
  <si>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</si>
  <si>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</si>
  <si>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</si>
  <si>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</si>
  <si>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</si>
  <si>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</si>
  <si>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</si>
  <si>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</si>
  <si>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</si>
  <si>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</si>
  <si>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</si>
  <si>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</si>
  <si>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</si>
  <si>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</si>
  <si>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</si>
  <si>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</si>
  <si>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</si>
  <si>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</si>
  <si>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</si>
  <si>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</si>
  <si>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</si>
  <si>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</si>
  <si>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</si>
  <si>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</si>
  <si>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</si>
  <si>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</si>
  <si>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</si>
  <si>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</si>
  <si>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</si>
  <si>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</si>
  <si>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</si>
  <si>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</si>
  <si>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</si>
  <si>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</si>
  <si>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</si>
  <si>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</si>
  <si>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</si>
  <si>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</si>
  <si>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</si>
  <si>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</si>
  <si>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</si>
  <si>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</si>
  <si>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</si>
  <si>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</si>
  <si>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</si>
  <si>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</si>
  <si>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</si>
  <si>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</si>
  <si>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</si>
  <si>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</si>
  <si>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</si>
  <si>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</si>
  <si>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</si>
  <si>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</si>
  <si>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</si>
  <si>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</si>
  <si>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</si>
  <si>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</si>
  <si>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</si>
  <si>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</si>
  <si>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</si>
  <si>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</si>
  <si>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</si>
  <si>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</si>
  <si>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</si>
  <si>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</si>
  <si>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</si>
  <si>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</si>
  <si>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</si>
  <si>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</si>
  <si>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</si>
  <si>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</si>
  <si>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</si>
  <si>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</si>
  <si>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</si>
  <si>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</si>
  <si>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</si>
  <si>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</si>
  <si>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</si>
  <si>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</si>
  <si>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</si>
  <si>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</si>
  <si>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</si>
  <si>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</si>
  <si>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</si>
  <si>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</si>
  <si>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</si>
  <si>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</si>
  <si>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</si>
  <si>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</si>
  <si>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</si>
  <si>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</si>
  <si>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</si>
  <si>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</si>
  <si>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</si>
  <si>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</si>
  <si>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</si>
  <si>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</si>
  <si>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</si>
  <si>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</si>
  <si>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</si>
  <si>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</si>
  <si>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</si>
  <si>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</si>
  <si>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</si>
  <si>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</si>
  <si>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</si>
  <si>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</si>
  <si>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</si>
  <si>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</si>
  <si>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</si>
  <si>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</si>
  <si>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</si>
  <si>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</si>
  <si>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</si>
  <si>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</si>
  <si>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</si>
  <si>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</si>
  <si>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</si>
  <si>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</si>
  <si>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</si>
  <si>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</si>
  <si>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</si>
  <si>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</si>
  <si>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</si>
  <si>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</si>
  <si>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</si>
  <si>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</si>
  <si>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</si>
  <si>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</si>
  <si>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</si>
  <si>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</si>
  <si>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</si>
  <si>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</si>
  <si>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</si>
  <si>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</si>
  <si>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</si>
  <si>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</si>
  <si>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</si>
  <si>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</si>
  <si>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</si>
  <si>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</si>
  <si>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</si>
  <si>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</si>
  <si>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</si>
  <si>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</si>
  <si>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</si>
  <si>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</si>
  <si>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</si>
  <si>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</si>
  <si>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</si>
  <si>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</si>
  <si>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</si>
  <si>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</si>
  <si>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</si>
  <si>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</si>
  <si>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</si>
  <si>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</si>
  <si>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</si>
  <si>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</si>
  <si>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</si>
  <si>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</si>
  <si>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</si>
  <si>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</si>
  <si>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</si>
  <si>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</si>
  <si>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</si>
  <si>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</si>
  <si>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</si>
  <si>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</si>
  <si>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</si>
  <si>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</si>
  <si>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</si>
  <si>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</si>
  <si>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</si>
  <si>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</si>
  <si>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</si>
  <si>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</si>
  <si>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</si>
  <si>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</si>
  <si>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</si>
  <si>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</si>
  <si>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</si>
  <si>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</si>
  <si>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</si>
  <si>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</si>
  <si>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</si>
  <si>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</si>
  <si>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</si>
  <si>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</si>
  <si>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</si>
  <si>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</si>
  <si>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</si>
  <si>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</si>
  <si>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</si>
  <si>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</si>
  <si>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</si>
  <si>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</si>
  <si>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</si>
  <si>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</si>
  <si>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</si>
  <si>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</si>
  <si>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</si>
  <si>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</si>
  <si>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</si>
  <si>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</si>
  <si>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</si>
  <si>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</si>
  <si>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</si>
  <si>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</si>
  <si>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</si>
  <si>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</si>
  <si>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</si>
  <si>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</si>
  <si>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</si>
  <si>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</si>
  <si>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</si>
  <si>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</si>
  <si>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</si>
  <si>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</si>
  <si>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</si>
  <si>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</si>
  <si>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</si>
  <si>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</si>
  <si>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</si>
  <si>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</si>
  <si>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</si>
  <si>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</si>
  <si>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</si>
  <si>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</si>
  <si>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</si>
  <si>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</si>
  <si>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</si>
  <si>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</si>
  <si>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</si>
  <si>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</si>
  <si>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</si>
  <si>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</si>
  <si>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</si>
  <si>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</si>
  <si>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</si>
  <si>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</si>
  <si>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</si>
  <si>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</si>
  <si>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</si>
  <si>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</si>
  <si>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</si>
  <si>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</si>
  <si>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</si>
  <si>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</si>
  <si>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</si>
  <si>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</si>
  <si>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</si>
  <si>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</si>
  <si>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</si>
  <si>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</si>
  <si>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</si>
  <si>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</si>
  <si>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</si>
  <si>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</si>
  <si>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</si>
  <si>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</si>
  <si>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</si>
  <si>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</si>
  <si>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</si>
  <si>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</si>
  <si>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</si>
  <si>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</si>
  <si>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</si>
  <si>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</si>
  <si>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</si>
  <si>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</si>
  <si>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</si>
  <si>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</si>
  <si>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</si>
  <si>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</si>
  <si>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</si>
  <si>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</si>
  <si>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</si>
  <si>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</si>
  <si>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</si>
  <si>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</si>
  <si>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</si>
  <si>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</si>
  <si>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</si>
  <si>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</si>
  <si>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</si>
  <si>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</si>
  <si>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</si>
  <si>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</si>
  <si>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</si>
  <si>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</si>
  <si>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</si>
  <si>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</si>
  <si>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</si>
  <si>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</si>
  <si>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</si>
  <si>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</si>
  <si>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</si>
  <si>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</si>
  <si>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</si>
  <si>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</si>
  <si>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</si>
  <si>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</si>
  <si>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</si>
  <si>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</si>
  <si>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</si>
  <si>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</si>
  <si>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</si>
  <si>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</si>
  <si>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</si>
  <si>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</si>
  <si>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</si>
  <si>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</si>
  <si>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</si>
  <si>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</si>
  <si>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</si>
  <si>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</si>
  <si>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</si>
  <si>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</si>
  <si>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</si>
  <si>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</si>
  <si>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</si>
  <si>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</si>
  <si>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</si>
  <si>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</si>
  <si>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</si>
  <si>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</si>
  <si>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</si>
  <si>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</si>
  <si>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</si>
  <si>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</si>
  <si>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</si>
  <si>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</si>
  <si>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</si>
  <si>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</si>
  <si>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</si>
  <si>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</si>
  <si>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</si>
  <si>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</si>
  <si>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</si>
  <si>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</si>
  <si>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</si>
  <si>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</si>
  <si>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</si>
  <si>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</si>
  <si>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</si>
  <si>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</si>
  <si>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</si>
  <si>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</si>
  <si>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</si>
  <si>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</si>
  <si>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</si>
  <si>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</si>
  <si>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</si>
  <si>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</si>
  <si>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</si>
  <si>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</si>
  <si>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</si>
  <si>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</si>
  <si>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</si>
  <si>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</si>
  <si>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</si>
  <si>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</si>
  <si>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</si>
  <si>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</si>
  <si>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</si>
  <si>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</si>
  <si>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</si>
  <si>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</si>
  <si>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</si>
  <si>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</si>
  <si>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</si>
  <si>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</si>
  <si>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</si>
  <si>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</si>
  <si>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</si>
  <si>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</si>
  <si>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</si>
  <si>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</si>
  <si>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</si>
  <si>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</si>
  <si>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</si>
  <si>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</si>
  <si>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</si>
  <si>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</si>
  <si>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</si>
  <si>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</si>
  <si>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</si>
  <si>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</si>
  <si>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</si>
  <si>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</si>
  <si>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</si>
  <si>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</si>
  <si>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</si>
  <si>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</si>
  <si>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</si>
  <si>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</si>
  <si>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</si>
  <si>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</si>
  <si>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</si>
  <si>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</si>
  <si>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</si>
  <si>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</si>
  <si>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</si>
  <si>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</si>
  <si>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</si>
  <si>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</si>
  <si>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</si>
  <si>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</si>
  <si>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</si>
  <si>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</si>
  <si>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</si>
  <si>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</si>
  <si>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</si>
  <si>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</si>
  <si>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</si>
  <si>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</si>
  <si>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</si>
  <si>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</si>
  <si>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</si>
  <si>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</si>
  <si>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</si>
  <si>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</si>
  <si>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</si>
  <si>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</si>
  <si>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</si>
  <si>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</si>
  <si>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</si>
  <si>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</si>
  <si>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</si>
  <si>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</si>
  <si>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</si>
  <si>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</si>
  <si>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</si>
  <si>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</si>
  <si>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</si>
  <si>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</si>
  <si>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</si>
  <si>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</si>
  <si>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</si>
  <si>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</si>
  <si>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</si>
  <si>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</si>
  <si>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</si>
  <si>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</si>
  <si>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</si>
  <si>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</si>
  <si>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</si>
  <si>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</si>
  <si>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</si>
  <si>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</si>
  <si>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</si>
  <si>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</si>
  <si>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</si>
  <si>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</si>
  <si>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</si>
  <si>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</si>
  <si>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</si>
  <si>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</si>
  <si>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</si>
  <si>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</si>
  <si>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</si>
  <si>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</si>
  <si>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</si>
  <si>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</si>
  <si>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</si>
  <si>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</si>
  <si>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</si>
  <si>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</si>
  <si>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</si>
  <si>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</si>
  <si>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</si>
  <si>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</si>
  <si>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</si>
  <si>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</si>
  <si>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</si>
  <si>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</si>
  <si>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</si>
  <si>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</si>
  <si>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</si>
  <si>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</si>
  <si>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</si>
  <si>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</si>
  <si>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</si>
  <si>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</si>
  <si>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</si>
  <si>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</si>
  <si>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</si>
  <si>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</si>
  <si>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</si>
  <si>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</si>
  <si>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</si>
  <si>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</si>
  <si>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</si>
  <si>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</si>
  <si>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</si>
  <si>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</si>
  <si>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</si>
  <si>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</si>
  <si>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</si>
  <si>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</si>
  <si>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</si>
  <si>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</si>
  <si>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</si>
  <si>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</si>
  <si>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</si>
  <si>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</si>
  <si>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</si>
  <si>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</si>
  <si>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</si>
  <si>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</si>
  <si>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</si>
  <si>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</si>
  <si>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</si>
  <si>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</si>
  <si>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</si>
  <si>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</si>
  <si>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</si>
  <si>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</si>
  <si>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</si>
  <si>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</si>
  <si>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</si>
  <si>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</si>
  <si>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</si>
  <si>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</si>
  <si>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</si>
  <si>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</si>
  <si>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</si>
  <si>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</si>
  <si>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</si>
  <si>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</si>
  <si>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</si>
  <si>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</si>
  <si>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</si>
  <si>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</si>
  <si>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</si>
  <si>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</si>
  <si>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</si>
  <si>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</si>
  <si>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</si>
  <si>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</si>
  <si>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</si>
  <si>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</si>
  <si>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</si>
  <si>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</si>
  <si>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</si>
  <si>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</si>
  <si>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</si>
  <si>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</si>
  <si>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</si>
  <si>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</si>
  <si>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</si>
  <si>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</si>
  <si>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</si>
  <si>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</si>
  <si>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</si>
  <si>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</si>
  <si>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</si>
  <si>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</si>
  <si>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</si>
  <si>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</si>
  <si>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</si>
  <si>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</si>
  <si>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</si>
  <si>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</si>
  <si>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</si>
  <si>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</si>
  <si>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</si>
  <si>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</si>
  <si>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</si>
  <si>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</si>
  <si>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</si>
  <si>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</si>
  <si>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</si>
  <si>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</si>
  <si>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</si>
  <si>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</si>
  <si>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</si>
  <si>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</si>
  <si>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</si>
  <si>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</si>
  <si>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</si>
  <si>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</si>
  <si>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</si>
  <si>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</si>
  <si>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</si>
  <si>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</si>
  <si>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</si>
  <si>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</si>
  <si>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</si>
  <si>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</si>
  <si>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</si>
  <si>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</si>
  <si>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</si>
  <si>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</si>
  <si>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</si>
  <si>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</si>
  <si>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</si>
  <si>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</si>
  <si>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</si>
  <si>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</si>
  <si>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</si>
  <si>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</si>
  <si>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</si>
  <si>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</si>
  <si>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</si>
  <si>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</si>
  <si>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</si>
  <si>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</si>
  <si>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</si>
  <si>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</si>
  <si>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</si>
  <si>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</si>
  <si>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</si>
  <si>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</si>
  <si>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</si>
  <si>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</si>
  <si>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</si>
  <si>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</si>
  <si>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</si>
  <si>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</si>
  <si>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</si>
  <si>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</si>
  <si>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</si>
  <si>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</si>
  <si>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</si>
  <si>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</si>
  <si>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</si>
  <si>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</si>
  <si>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</si>
  <si>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</si>
  <si>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</si>
  <si>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</si>
  <si>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</si>
  <si>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</si>
  <si>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</si>
  <si>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</si>
  <si>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</si>
  <si>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</si>
  <si>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</si>
  <si>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</si>
  <si>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</si>
  <si>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</si>
  <si>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</si>
  <si>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</si>
  <si>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</si>
  <si>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</si>
  <si>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</si>
  <si>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</si>
  <si>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</si>
  <si>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</si>
  <si>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</si>
  <si>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</si>
  <si>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</si>
  <si>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</si>
  <si>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</si>
  <si>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</si>
  <si>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</si>
  <si>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</si>
  <si>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</si>
  <si>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</si>
  <si>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</si>
  <si>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</si>
  <si>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</si>
  <si>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</si>
  <si>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</si>
  <si>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</si>
  <si>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</si>
  <si>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</si>
  <si>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</si>
  <si>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</si>
  <si>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</si>
  <si>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</si>
  <si>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</si>
  <si>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</si>
  <si>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</si>
  <si>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</si>
  <si>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</si>
  <si>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</si>
  <si>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</si>
  <si>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</si>
  <si>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</si>
  <si>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</si>
  <si>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</si>
  <si>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</si>
  <si>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</si>
  <si>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</si>
  <si>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</si>
  <si>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</si>
  <si>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</si>
  <si>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</si>
  <si>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</si>
  <si>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</si>
  <si>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</si>
  <si>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</si>
  <si>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</si>
  <si>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</si>
  <si>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</si>
  <si>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</si>
  <si>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</si>
  <si>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</si>
  <si>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</si>
  <si>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</si>
  <si>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</si>
  <si>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</si>
  <si>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</si>
  <si>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</si>
  <si>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</si>
  <si>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</si>
  <si>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</si>
  <si>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</si>
  <si>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</si>
  <si>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</si>
  <si>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</si>
  <si>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</si>
  <si>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</si>
  <si>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</si>
  <si>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</si>
  <si>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</si>
  <si>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</si>
  <si>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</si>
  <si>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</si>
  <si>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</si>
  <si>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</si>
  <si>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</si>
  <si>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</si>
  <si>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</si>
  <si>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</si>
  <si>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</si>
  <si>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</si>
  <si>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</si>
  <si>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</si>
  <si>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</si>
  <si>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</si>
  <si>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</si>
  <si>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</si>
  <si>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</si>
  <si>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</si>
  <si>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</si>
  <si>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</si>
  <si>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</si>
  <si>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</si>
  <si>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</si>
  <si>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</si>
  <si>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</si>
  <si>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</si>
  <si>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</si>
  <si>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</si>
  <si>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</si>
  <si>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</si>
  <si>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</si>
  <si>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</si>
  <si>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</si>
  <si>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</si>
  <si>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</si>
  <si>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</si>
  <si>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</si>
  <si>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</si>
  <si>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</si>
  <si>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</si>
  <si>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</si>
  <si>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</si>
  <si>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</si>
  <si>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</si>
  <si>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</si>
  <si>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</si>
  <si>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</si>
  <si>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</si>
  <si>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</si>
  <si>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</si>
  <si>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</si>
  <si>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</si>
  <si>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</si>
  <si>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</si>
  <si>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</si>
  <si>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</si>
  <si>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</si>
  <si>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</si>
  <si>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</si>
  <si>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</si>
  <si>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</si>
  <si>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</si>
  <si>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</si>
  <si>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</si>
  <si>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</si>
  <si>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</si>
  <si>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</si>
  <si>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</si>
  <si>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</si>
  <si>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</si>
  <si>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</si>
  <si>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</si>
  <si>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</si>
  <si>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</si>
  <si>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</si>
  <si>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</si>
  <si>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</si>
  <si>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</si>
  <si>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</si>
  <si>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</si>
  <si>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</si>
  <si>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</si>
  <si>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</si>
  <si>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</si>
  <si>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</si>
  <si>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</si>
  <si>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</si>
  <si>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</si>
  <si>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</si>
  <si>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</si>
  <si>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</si>
  <si>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</si>
  <si>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</si>
  <si>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</si>
  <si>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</si>
  <si>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</si>
  <si>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</si>
  <si>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</si>
  <si>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</si>
  <si>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</si>
  <si>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</si>
  <si>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</si>
  <si>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</si>
  <si>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</si>
  <si>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</si>
  <si>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</si>
  <si>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</si>
  <si>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</si>
  <si>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</si>
  <si>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</si>
  <si>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</si>
  <si>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</si>
  <si>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</si>
  <si>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</si>
  <si>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</si>
  <si>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</si>
  <si>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</si>
  <si>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</si>
  <si>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</si>
  <si>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</si>
  <si>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</si>
  <si>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</si>
  <si>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</si>
  <si>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</si>
  <si>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</si>
  <si>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</si>
  <si>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</si>
  <si>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</si>
  <si>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</si>
  <si>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</si>
  <si>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</si>
  <si>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</si>
  <si>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</si>
  <si>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</si>
  <si>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</si>
  <si>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</si>
  <si>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</si>
  <si>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</si>
  <si>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</si>
  <si>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</si>
  <si>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</si>
  <si>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</si>
  <si>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</si>
  <si>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</si>
  <si>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</si>
  <si>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</si>
  <si>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</si>
  <si>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</si>
  <si>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</si>
  <si>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</si>
  <si>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</si>
  <si>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</si>
  <si>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</si>
  <si>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</si>
  <si>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</si>
  <si>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</si>
  <si>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</si>
  <si>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</si>
  <si>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</si>
  <si>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</si>
  <si>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</si>
  <si>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</si>
  <si>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</si>
  <si>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</si>
  <si>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</si>
  <si>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</si>
  <si>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</si>
  <si>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</si>
  <si>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</si>
  <si>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</si>
  <si>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</si>
  <si>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</si>
  <si>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</si>
  <si>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</si>
  <si>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</si>
  <si>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</si>
  <si>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</si>
  <si>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</si>
  <si>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</si>
  <si>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</si>
  <si>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</si>
  <si>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</si>
  <si>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</si>
  <si>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</si>
  <si>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</si>
  <si>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</si>
  <si>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</si>
  <si>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</si>
  <si>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</si>
  <si>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</si>
  <si>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</si>
  <si>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</si>
  <si>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</si>
  <si>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</si>
  <si>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</si>
  <si>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</si>
  <si>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</si>
  <si>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</si>
  <si>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</si>
  <si>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</si>
  <si>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</si>
  <si>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</si>
  <si>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</si>
  <si>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</si>
  <si>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</si>
  <si>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</si>
  <si>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</si>
  <si>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</si>
  <si>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</si>
  <si>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</si>
  <si>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</si>
  <si>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</si>
  <si>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</si>
  <si>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</si>
  <si>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</si>
  <si>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</si>
  <si>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</si>
  <si>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</si>
  <si>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</si>
  <si>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</si>
  <si>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</si>
  <si>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</si>
  <si>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</si>
  <si>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</si>
  <si>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</si>
  <si>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</si>
  <si>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</si>
  <si>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</si>
  <si>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</si>
  <si>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</si>
  <si>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</si>
  <si>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</si>
  <si>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</si>
  <si>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</si>
  <si>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</si>
  <si>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</si>
  <si>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</si>
  <si>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</si>
  <si>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</si>
  <si>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</si>
  <si>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</si>
  <si>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</si>
  <si>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</si>
  <si>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</si>
  <si>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</si>
  <si>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</si>
  <si>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</si>
  <si>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</si>
  <si>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</si>
  <si>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</si>
  <si>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</si>
  <si>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</si>
  <si>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</si>
  <si>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</si>
  <si>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</si>
  <si>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</si>
  <si>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</si>
  <si>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</si>
  <si>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</si>
  <si>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</si>
  <si>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</si>
  <si>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</si>
  <si>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</si>
  <si>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</si>
  <si>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</si>
  <si>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</si>
  <si>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</si>
  <si>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</si>
  <si>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</si>
  <si>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</si>
  <si>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</si>
  <si>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</si>
  <si>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</si>
  <si>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</si>
  <si>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</si>
  <si>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</si>
  <si>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</si>
  <si>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</si>
  <si>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</si>
  <si>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</si>
  <si>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</si>
  <si>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</si>
  <si>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</si>
  <si>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</si>
  <si>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</si>
  <si>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</si>
  <si>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</si>
  <si>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</si>
  <si>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</si>
  <si>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</si>
  <si>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</si>
  <si>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</si>
  <si>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</si>
  <si>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</si>
  <si>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</si>
  <si>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</si>
  <si>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</si>
  <si>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</si>
  <si>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</si>
  <si>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</si>
  <si>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</si>
  <si>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</si>
  <si>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</si>
  <si>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</si>
  <si>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</si>
  <si>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</si>
  <si>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</si>
  <si>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</si>
  <si>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</si>
  <si>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</si>
  <si>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</si>
  <si>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</si>
  <si>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</si>
  <si>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</si>
  <si>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</si>
  <si>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</si>
  <si>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</si>
  <si>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</si>
  <si>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</si>
  <si>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</si>
  <si>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</si>
  <si>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</si>
  <si>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</si>
  <si>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</si>
  <si>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</si>
  <si>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</si>
  <si>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</si>
  <si>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</si>
  <si>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</si>
  <si>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</si>
  <si>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</si>
  <si>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</si>
  <si>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</si>
  <si>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</si>
  <si>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</si>
  <si>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</si>
  <si>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</si>
  <si>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</si>
  <si>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</si>
  <si>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</si>
  <si>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</si>
  <si>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</si>
  <si>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</si>
  <si>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</si>
  <si>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</si>
  <si>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</si>
  <si>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</si>
  <si>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</si>
  <si>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</si>
  <si>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</si>
  <si>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</si>
  <si>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</si>
  <si>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</si>
  <si>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</si>
  <si>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</si>
  <si>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</si>
  <si>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</si>
  <si>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</si>
  <si>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</si>
  <si>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</si>
  <si>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</si>
  <si>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</si>
  <si>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</si>
  <si>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</si>
  <si>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</si>
  <si>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</si>
  <si>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</si>
  <si>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</si>
  <si>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</si>
  <si>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</si>
  <si>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</si>
  <si>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</si>
  <si>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</si>
  <si>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</si>
  <si>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</si>
  <si>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</si>
  <si>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</si>
  <si>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</si>
  <si>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</si>
  <si>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</si>
  <si>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</si>
  <si>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</si>
  <si>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</si>
  <si>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</si>
  <si>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</si>
  <si>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</si>
  <si>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</si>
  <si>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</si>
  <si>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</si>
  <si>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</si>
  <si>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</si>
  <si>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</si>
  <si>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</si>
  <si>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</si>
  <si>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</si>
  <si>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</si>
  <si>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</si>
  <si>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</si>
  <si>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</si>
  <si>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</si>
  <si>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</si>
  <si>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</si>
  <si>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</si>
  <si>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</si>
  <si>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</si>
  <si>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</si>
  <si>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</si>
  <si>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</si>
  <si>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</si>
  <si>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</si>
  <si>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</si>
  <si>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</si>
  <si>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</si>
  <si>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</si>
  <si>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</si>
  <si>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</si>
  <si>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</si>
  <si>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</si>
  <si>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</si>
  <si>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</si>
  <si>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</si>
  <si>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</si>
  <si>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</si>
  <si>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</si>
  <si>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</si>
  <si>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</si>
  <si>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</si>
  <si>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</si>
  <si>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</si>
  <si>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</si>
  <si>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</si>
  <si>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</si>
  <si>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</si>
  <si>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</si>
  <si>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</si>
  <si>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</si>
  <si>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</si>
  <si>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</si>
  <si>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</si>
  <si>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</si>
  <si>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</si>
  <si>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</si>
  <si>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</si>
  <si>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</si>
  <si>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</si>
  <si>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</si>
  <si>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</si>
  <si>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</si>
  <si>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</si>
  <si>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</si>
  <si>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</si>
  <si>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</si>
  <si>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</si>
  <si>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</si>
  <si>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</si>
  <si>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</si>
  <si>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</si>
  <si>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</si>
  <si>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</si>
  <si>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</si>
  <si>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</si>
  <si>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</si>
  <si>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</si>
  <si>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</si>
  <si>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</si>
  <si>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</si>
  <si>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</si>
  <si>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</si>
  <si>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</si>
  <si>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</si>
  <si>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</si>
  <si>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</si>
  <si>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</si>
  <si>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</si>
  <si>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</si>
  <si>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</si>
  <si>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</si>
  <si>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</si>
  <si>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</si>
  <si>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</si>
  <si>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</si>
  <si>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</si>
  <si>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</si>
  <si>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</si>
  <si>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</si>
  <si>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</si>
  <si>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</si>
  <si>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</si>
  <si>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</si>
  <si>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</si>
  <si>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</si>
  <si>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</si>
  <si>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</si>
  <si>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</si>
  <si>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</si>
  <si>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</si>
  <si>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</si>
  <si>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</si>
  <si>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</si>
  <si>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</si>
  <si>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</si>
  <si>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</si>
  <si>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</si>
  <si>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</si>
  <si>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</si>
  <si>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</si>
  <si>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</si>
  <si>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</si>
  <si>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</si>
  <si>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</si>
  <si>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</si>
  <si>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</si>
  <si>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</si>
  <si>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</si>
  <si>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</si>
  <si>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</si>
  <si>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</si>
  <si>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</si>
  <si>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</si>
  <si>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</si>
  <si>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</si>
  <si>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</si>
  <si>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</si>
  <si>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</si>
  <si>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</si>
  <si>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</si>
  <si>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</si>
  <si>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</si>
  <si>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</si>
  <si>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</si>
  <si>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</si>
  <si>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</si>
  <si>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</si>
  <si>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</si>
  <si>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</si>
  <si>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</si>
  <si>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</si>
  <si>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</si>
  <si>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</si>
  <si>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</si>
  <si>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</si>
  <si>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</si>
  <si>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</si>
  <si>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</si>
  <si>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</si>
  <si>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</si>
  <si>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</si>
  <si>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</si>
  <si>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</si>
  <si>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</si>
  <si>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</si>
  <si>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</si>
  <si>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</si>
  <si>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</si>
  <si>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</si>
  <si>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</si>
  <si>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</si>
  <si>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</si>
  <si>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</si>
  <si>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</si>
  <si>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</si>
  <si>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</si>
  <si>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</si>
  <si>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</si>
  <si>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</si>
  <si>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</si>
  <si>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</si>
  <si>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</si>
  <si>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</si>
  <si>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</si>
  <si>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</si>
  <si>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</si>
  <si>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</si>
  <si>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</si>
  <si>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</si>
  <si>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</si>
  <si>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</si>
  <si>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</si>
  <si>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</si>
  <si>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</si>
  <si>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</si>
  <si>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</si>
  <si>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</si>
  <si>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</si>
  <si>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</si>
  <si>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</si>
  <si>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</si>
  <si>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</si>
  <si>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</si>
  <si>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</si>
  <si>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</si>
  <si>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</si>
  <si>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</si>
  <si>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</si>
  <si>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</si>
  <si>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</si>
  <si>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</si>
  <si>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</si>
  <si>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</si>
  <si>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</si>
  <si>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</si>
  <si>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</si>
  <si>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</si>
  <si>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</si>
  <si>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</si>
  <si>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</si>
  <si>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</si>
  <si>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</si>
  <si>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</si>
  <si>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</si>
  <si>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</si>
  <si>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</si>
  <si>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</si>
  <si>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</si>
  <si>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</si>
  <si>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</si>
  <si>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</si>
  <si>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</si>
  <si>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</si>
  <si>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</si>
  <si>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</si>
  <si>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</si>
  <si>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</si>
  <si>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</si>
  <si>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</si>
  <si>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</si>
  <si>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</si>
  <si>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</si>
  <si>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</si>
  <si>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</si>
  <si>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</si>
  <si>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</si>
  <si>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</si>
  <si>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</si>
  <si>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</si>
  <si>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</si>
  <si>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</si>
  <si>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</si>
  <si>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</si>
  <si>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</si>
  <si>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</si>
  <si>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</si>
  <si>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</si>
  <si>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</si>
  <si>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</si>
  <si>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</si>
  <si>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</si>
  <si>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</si>
  <si>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</si>
  <si>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</si>
  <si>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</si>
  <si>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</si>
  <si>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</si>
  <si>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</si>
  <si>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</si>
  <si>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</si>
  <si>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</si>
  <si>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</si>
  <si>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</si>
  <si>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</si>
  <si>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</si>
  <si>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</si>
  <si>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</si>
  <si>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</si>
  <si>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</si>
  <si>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</si>
  <si>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</si>
  <si>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</si>
  <si>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</si>
  <si>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</si>
  <si>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</si>
  <si>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</si>
  <si>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</si>
  <si>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</si>
  <si>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</si>
  <si>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</si>
  <si>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</si>
  <si>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</si>
  <si>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</si>
  <si>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</si>
  <si>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</si>
  <si>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</si>
  <si>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</si>
  <si>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</si>
  <si>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</si>
  <si>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</si>
  <si>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</si>
  <si>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</si>
  <si>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</si>
  <si>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</si>
  <si>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</si>
  <si>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</si>
  <si>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</si>
  <si>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</si>
  <si>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</si>
  <si>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</si>
  <si>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</si>
  <si>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</si>
  <si>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</si>
  <si>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</si>
  <si>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</si>
  <si>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</si>
  <si>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</si>
  <si>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</si>
  <si>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</si>
  <si>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</si>
  <si>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</si>
  <si>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</si>
  <si>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</si>
  <si>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</si>
  <si>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</si>
  <si>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</si>
  <si>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</si>
  <si>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</si>
  <si>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</si>
  <si>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</si>
  <si>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</si>
  <si>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</si>
  <si>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</si>
  <si>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</si>
  <si>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</si>
  <si>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</si>
  <si>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</si>
  <si>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</si>
  <si>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</si>
  <si>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</si>
  <si>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</si>
  <si>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</si>
  <si>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</si>
  <si>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</si>
  <si>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</si>
  <si>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</si>
  <si>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</si>
  <si>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</si>
  <si>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</si>
  <si>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</si>
  <si>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</si>
  <si>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</si>
  <si>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</si>
  <si>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</si>
  <si>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</si>
  <si>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</si>
  <si>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</si>
  <si>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</si>
  <si>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</si>
  <si>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</si>
  <si>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</si>
  <si>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</si>
  <si>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</si>
  <si>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</si>
  <si>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</si>
  <si>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</si>
  <si>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</si>
  <si>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</si>
  <si>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</si>
  <si>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</si>
  <si>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</si>
  <si>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</si>
  <si>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</si>
  <si>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</si>
  <si>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</si>
  <si>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</si>
  <si>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</si>
  <si>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</si>
  <si>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</si>
  <si>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</si>
  <si>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</si>
  <si>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</si>
  <si>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</si>
  <si>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</si>
  <si>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</si>
  <si>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</si>
  <si>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</si>
  <si>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</si>
  <si>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</si>
  <si>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</si>
  <si>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</si>
  <si>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</si>
  <si>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</si>
  <si>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</si>
  <si>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</si>
  <si>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</si>
  <si>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</si>
  <si>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</si>
  <si>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</si>
  <si>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</si>
  <si>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</si>
  <si>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</si>
  <si>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</si>
  <si>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</si>
  <si>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</si>
  <si>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</si>
  <si>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</si>
  <si>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</si>
  <si>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</si>
  <si>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</si>
  <si>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</si>
  <si>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</si>
  <si>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</si>
  <si>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</si>
  <si>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</si>
  <si>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</si>
  <si>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</si>
  <si>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</si>
  <si>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</si>
  <si>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</si>
  <si>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</si>
  <si>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</si>
  <si>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</si>
  <si>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</si>
  <si>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</si>
  <si>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</si>
  <si>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</si>
  <si>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</si>
  <si>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</si>
  <si>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</si>
  <si>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</si>
  <si>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</si>
  <si>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</si>
  <si>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</si>
  <si>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</si>
  <si>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</si>
  <si>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</si>
  <si>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</si>
  <si>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</si>
  <si>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</si>
  <si>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</si>
  <si>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</si>
  <si>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</si>
  <si>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</si>
  <si>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</si>
  <si>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</si>
  <si>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</si>
  <si>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</si>
  <si>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</si>
  <si>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</si>
  <si>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</si>
  <si>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</si>
  <si>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</si>
  <si>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</si>
  <si>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</si>
  <si>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</si>
  <si>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</si>
  <si>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</si>
  <si>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</si>
  <si>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</si>
  <si>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</si>
  <si>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</si>
  <si>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</si>
  <si>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</si>
  <si>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</si>
  <si>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</si>
  <si>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</si>
  <si>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</si>
  <si>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</si>
  <si>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</si>
  <si>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</si>
  <si>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</si>
  <si>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</si>
  <si>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</si>
  <si>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</si>
  <si>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</si>
  <si>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</si>
  <si>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</si>
  <si>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</si>
  <si>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</si>
  <si>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</si>
  <si>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</si>
  <si>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</si>
  <si>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</si>
  <si>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</si>
  <si>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</si>
  <si>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</si>
  <si>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</si>
  <si>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</si>
  <si>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</si>
  <si>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</si>
  <si>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</si>
  <si>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</si>
  <si>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</si>
  <si>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</si>
  <si>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</si>
  <si>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</si>
  <si>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</si>
  <si>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</si>
  <si>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</si>
  <si>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</si>
  <si>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</si>
  <si>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</si>
  <si>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</si>
  <si>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</si>
  <si>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</si>
  <si>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</si>
  <si>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</si>
  <si>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</si>
  <si>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</si>
  <si>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</si>
  <si>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</si>
  <si>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</si>
  <si>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</si>
  <si>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</si>
  <si>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</si>
  <si>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</si>
  <si>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</si>
  <si>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</si>
  <si>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</si>
  <si>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</si>
  <si>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</si>
  <si>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</si>
  <si>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</si>
  <si>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</si>
  <si>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</si>
  <si>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</si>
  <si>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</si>
  <si>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</si>
  <si>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</si>
  <si>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</si>
  <si>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</si>
  <si>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</si>
  <si>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</si>
  <si>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</si>
  <si>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</si>
  <si>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</si>
  <si>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</si>
  <si>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</si>
  <si>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</si>
  <si>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</si>
  <si>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</si>
  <si>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</si>
  <si>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</si>
  <si>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</si>
  <si>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</si>
  <si>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</si>
  <si>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</si>
  <si>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</si>
  <si>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</si>
  <si>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</si>
  <si>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</si>
  <si>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</si>
  <si>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</si>
  <si>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</si>
  <si>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</si>
  <si>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</si>
  <si>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</si>
  <si>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</si>
  <si>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</si>
  <si>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</si>
  <si>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</si>
  <si>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</si>
  <si>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</si>
  <si>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</si>
  <si>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</si>
  <si>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</si>
  <si>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</si>
  <si>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</si>
  <si>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</si>
  <si>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</si>
  <si>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</si>
  <si>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</si>
  <si>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</si>
  <si>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</si>
  <si>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</si>
  <si>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</si>
  <si>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</si>
  <si>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</si>
  <si>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</si>
  <si>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</si>
  <si>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</si>
  <si>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</si>
  <si>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</si>
  <si>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</si>
  <si>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</si>
  <si>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</si>
  <si>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</si>
  <si>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</si>
  <si>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</si>
  <si>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</si>
  <si>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</si>
  <si>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</si>
  <si>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</si>
  <si>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</si>
  <si>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</si>
  <si>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</si>
  <si>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</si>
  <si>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</si>
  <si>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</si>
  <si>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</si>
  <si>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</si>
  <si>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</si>
  <si>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</si>
  <si>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</si>
  <si>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</si>
  <si>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</si>
  <si>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</si>
  <si>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</si>
  <si>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</si>
  <si>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</si>
  <si>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</si>
  <si>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</si>
  <si>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</si>
  <si>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</si>
  <si>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</si>
  <si>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</si>
  <si>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</si>
  <si>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</si>
  <si>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</si>
  <si>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</si>
  <si>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</si>
  <si>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</si>
  <si>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</si>
  <si>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</si>
  <si>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</si>
  <si>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</si>
  <si>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</si>
  <si>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</si>
  <si>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</si>
  <si>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</si>
  <si>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</si>
  <si>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</si>
  <si>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</si>
  <si>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</si>
  <si>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</si>
  <si>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</si>
  <si>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</si>
  <si>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</si>
  <si>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</si>
  <si>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</si>
  <si>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</si>
  <si>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</si>
  <si>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</si>
  <si>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</si>
  <si>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</si>
  <si>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</si>
  <si>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</si>
  <si>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</si>
  <si>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</si>
  <si>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</si>
  <si>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</si>
  <si>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</si>
  <si>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</si>
  <si>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</si>
  <si>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</si>
  <si>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</si>
  <si>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</si>
  <si>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</si>
  <si>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</si>
  <si>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</si>
  <si>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</si>
  <si>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</si>
  <si>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</si>
  <si>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</si>
  <si>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</si>
  <si>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</si>
  <si>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</si>
  <si>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</si>
  <si>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</si>
  <si>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</si>
  <si>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</si>
  <si>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</si>
  <si>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</si>
  <si>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</si>
  <si>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</si>
  <si>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</si>
  <si>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</si>
  <si>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</si>
  <si>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</si>
  <si>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</si>
  <si>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</si>
  <si>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</si>
  <si>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</si>
  <si>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</si>
  <si>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</si>
  <si>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</si>
  <si>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</si>
  <si>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</si>
  <si>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</si>
  <si>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</si>
  <si>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</si>
  <si>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</si>
  <si>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</si>
  <si>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</si>
  <si>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</si>
  <si>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</si>
  <si>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</si>
  <si>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</si>
  <si>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</si>
  <si>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</si>
  <si>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</si>
  <si>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</si>
  <si>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</si>
  <si>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</si>
  <si>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</si>
  <si>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</si>
  <si>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</si>
  <si>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</si>
  <si>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</si>
  <si>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</si>
  <si>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</si>
  <si>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</si>
  <si>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</si>
  <si>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</si>
  <si>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</si>
  <si>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</si>
  <si>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</si>
  <si>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</si>
  <si>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</si>
  <si>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</si>
  <si>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</si>
  <si>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</si>
  <si>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</si>
  <si>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</si>
  <si>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</si>
  <si>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</si>
  <si>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</si>
  <si>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</si>
  <si>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</si>
  <si>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</si>
  <si>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</si>
  <si>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</si>
  <si>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</si>
  <si>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</si>
  <si>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</si>
  <si>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</si>
  <si>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</si>
  <si>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</si>
  <si>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</si>
  <si>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</si>
  <si>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</si>
  <si>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</si>
  <si>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</si>
  <si>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</si>
  <si>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</si>
  <si>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</si>
  <si>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</si>
  <si>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</si>
  <si>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</si>
  <si>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</si>
  <si>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</si>
  <si>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</si>
  <si>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</si>
  <si>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</si>
  <si>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</si>
  <si>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</si>
  <si>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</si>
  <si>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</si>
  <si>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</si>
  <si>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</si>
  <si>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</si>
  <si>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</si>
  <si>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</si>
  <si>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</si>
  <si>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</si>
  <si>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</si>
  <si>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</si>
  <si>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</si>
  <si>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</si>
  <si>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</si>
  <si>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</si>
  <si>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</si>
  <si>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</si>
  <si>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</si>
  <si>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</si>
  <si>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</si>
  <si>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</si>
  <si>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</si>
  <si>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</si>
  <si>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</si>
  <si>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</si>
  <si>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</si>
  <si>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</si>
  <si>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</si>
  <si>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</si>
  <si>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</si>
  <si>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</si>
  <si>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</si>
  <si>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</si>
  <si>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</si>
  <si>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</si>
  <si>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</si>
  <si>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</si>
  <si>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</si>
  <si>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</si>
  <si>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</si>
  <si>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</si>
  <si>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</si>
  <si>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</si>
  <si>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</si>
  <si>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</si>
  <si>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</si>
  <si>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</si>
  <si>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</si>
  <si>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</si>
  <si>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</si>
  <si>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</si>
  <si>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</si>
  <si>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</si>
  <si>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</si>
  <si>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</si>
  <si>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</si>
  <si>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</si>
  <si>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</si>
  <si>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</si>
  <si>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</si>
  <si>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</si>
  <si>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</si>
  <si>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</si>
  <si>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</si>
  <si>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</si>
  <si>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</si>
  <si>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</si>
  <si>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</si>
  <si>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</si>
  <si>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</si>
  <si>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</si>
  <si>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</si>
  <si>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</si>
  <si>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</si>
  <si>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</si>
  <si>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</si>
  <si>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</si>
  <si>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</si>
  <si>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</si>
  <si>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</si>
  <si>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</si>
  <si>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</si>
  <si>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</si>
  <si>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</si>
  <si>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</si>
  <si>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</si>
  <si>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</si>
  <si>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</si>
  <si>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</si>
  <si>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</si>
  <si>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</si>
  <si>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</si>
  <si>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</si>
  <si>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</si>
  <si>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</si>
  <si>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</si>
  <si>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</si>
  <si>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</si>
  <si>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</si>
  <si>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</si>
  <si>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</si>
  <si>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</si>
  <si>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</si>
  <si>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</si>
  <si>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</si>
  <si>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</si>
  <si>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</si>
  <si>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</si>
  <si>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</si>
  <si>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</si>
  <si>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</si>
  <si>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</si>
  <si>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</si>
  <si>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</si>
  <si>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</si>
  <si>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</si>
  <si>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</si>
  <si>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</si>
  <si>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</si>
  <si>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</si>
  <si>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</si>
  <si>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</si>
  <si>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</si>
  <si>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</si>
  <si>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</si>
  <si>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</si>
  <si>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</si>
  <si>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</si>
  <si>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</si>
  <si>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</si>
  <si>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</si>
  <si>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</si>
  <si>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</si>
  <si>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</si>
  <si>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</si>
  <si>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</si>
  <si>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</si>
  <si>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</si>
  <si>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</si>
  <si>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</si>
  <si>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</si>
  <si>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</si>
  <si>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</si>
  <si>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</si>
  <si>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</si>
  <si>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</si>
  <si>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</si>
  <si>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</si>
  <si>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</si>
  <si>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</si>
  <si>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</si>
  <si>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</si>
  <si>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</si>
  <si>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</si>
  <si>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</si>
  <si>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</si>
  <si>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</si>
  <si>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</si>
  <si>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</si>
  <si>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</si>
  <si>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</si>
  <si>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</si>
  <si>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</si>
  <si>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</si>
  <si>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</si>
  <si>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</si>
  <si>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</si>
  <si>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</si>
  <si>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</si>
  <si>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</si>
  <si>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</si>
  <si>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</si>
  <si>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</si>
  <si>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</si>
  <si>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</si>
  <si>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</si>
  <si>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</si>
  <si>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</si>
  <si>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</si>
  <si>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</si>
  <si>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</si>
  <si>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</si>
  <si>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</si>
  <si>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</si>
  <si>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</si>
  <si>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</si>
  <si>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</si>
  <si>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</si>
  <si>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</si>
  <si>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</si>
  <si>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</si>
  <si>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</si>
  <si>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</si>
  <si>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</si>
  <si>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</si>
  <si>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</si>
  <si>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</si>
  <si>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</si>
  <si>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</si>
  <si>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</si>
  <si>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</si>
  <si>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</si>
  <si>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</si>
  <si>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</si>
  <si>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</si>
  <si>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</si>
  <si>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</si>
  <si>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</si>
  <si>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</si>
  <si>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</si>
  <si>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</si>
  <si>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</si>
  <si>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</si>
  <si>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</si>
  <si>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</si>
  <si>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</si>
  <si>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</si>
  <si>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</si>
  <si>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</si>
  <si>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</si>
  <si>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</si>
  <si>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</si>
  <si>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</si>
  <si>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</si>
  <si>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</si>
  <si>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</si>
  <si>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</si>
  <si>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</si>
  <si>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</si>
  <si>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</si>
  <si>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</si>
  <si>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</si>
  <si>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</si>
  <si>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</si>
  <si>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</si>
  <si>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</si>
  <si>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</si>
  <si>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</si>
  <si>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</si>
  <si>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</si>
  <si>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</si>
  <si>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</si>
  <si>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</si>
  <si>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</si>
  <si>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</si>
  <si>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</si>
  <si>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</si>
  <si>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</si>
  <si>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</si>
  <si>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</si>
  <si>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</si>
  <si>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</si>
  <si>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</si>
  <si>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</si>
  <si>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</si>
  <si>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</si>
  <si>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</si>
  <si>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</si>
  <si>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</si>
  <si>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</si>
  <si>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</si>
  <si>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</si>
  <si>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</si>
  <si>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</si>
  <si>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</si>
  <si>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</si>
  <si>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</si>
  <si>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</si>
  <si>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</si>
  <si>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</si>
  <si>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</si>
  <si>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</si>
  <si>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</si>
  <si>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</si>
  <si>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</si>
  <si>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</si>
  <si>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</si>
  <si>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</si>
  <si>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</si>
  <si>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</si>
  <si>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</si>
  <si>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</si>
  <si>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</si>
  <si>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</si>
  <si>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</si>
  <si>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</si>
  <si>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</si>
  <si>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</si>
  <si>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</si>
  <si>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</si>
  <si>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</si>
  <si>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</si>
  <si>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</si>
  <si>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</si>
  <si>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</si>
  <si>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</si>
  <si>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</si>
  <si>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</si>
  <si>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</si>
  <si>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</si>
  <si>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</si>
  <si>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</si>
  <si>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</si>
  <si>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</si>
  <si>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</si>
  <si>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</si>
  <si>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</si>
  <si>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</si>
  <si>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</si>
  <si>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</si>
  <si>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</si>
  <si>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</si>
  <si>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</si>
  <si>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</si>
  <si>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</si>
  <si>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</si>
  <si>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</si>
  <si>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</si>
  <si>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</si>
  <si>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</si>
  <si>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</si>
  <si>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</si>
  <si>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</si>
  <si>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</si>
  <si>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</si>
  <si>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</si>
  <si>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</si>
  <si>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</si>
  <si>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</si>
  <si>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</si>
  <si>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</si>
  <si>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</si>
  <si>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</si>
  <si>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</si>
  <si>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</si>
  <si>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</si>
  <si>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</si>
  <si>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</si>
  <si>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</si>
  <si>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</si>
  <si>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</si>
  <si>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</si>
  <si>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</si>
  <si>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</si>
  <si>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</si>
  <si>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</si>
  <si>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</si>
  <si>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</si>
  <si>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</si>
  <si>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</si>
  <si>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</si>
  <si>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</si>
  <si>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</si>
  <si>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</si>
  <si>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</si>
  <si>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</si>
  <si>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</si>
  <si>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</si>
  <si>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</si>
  <si>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</si>
  <si>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</si>
  <si>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</si>
  <si>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</si>
  <si>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</si>
  <si>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</si>
  <si>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</si>
  <si>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</si>
  <si>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</si>
  <si>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</si>
  <si>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</si>
  <si>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</si>
  <si>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</si>
  <si>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</si>
  <si>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</si>
  <si>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</si>
  <si>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</si>
  <si>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</si>
  <si>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</si>
  <si>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</si>
  <si>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</si>
  <si>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</si>
  <si>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</si>
  <si>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</si>
  <si>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</si>
  <si>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</si>
  <si>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</si>
  <si>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</si>
  <si>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</si>
  <si>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</si>
  <si>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</si>
  <si>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</si>
  <si>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</si>
  <si>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</si>
  <si>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</si>
  <si>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</si>
  <si>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</si>
  <si>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</si>
  <si>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</si>
  <si>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</si>
  <si>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</si>
  <si>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</si>
  <si>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</si>
  <si>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</si>
  <si>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</si>
  <si>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</si>
  <si>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</si>
  <si>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</si>
  <si>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</si>
  <si>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</si>
  <si>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</si>
  <si>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</si>
  <si>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</si>
  <si>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</si>
  <si>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</si>
  <si>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</si>
  <si>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</si>
  <si>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</si>
  <si>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</si>
  <si>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</si>
  <si>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</si>
  <si>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</si>
  <si>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</si>
  <si>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</si>
  <si>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</si>
  <si>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</si>
  <si>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</si>
  <si>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</si>
  <si>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</si>
  <si>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</si>
  <si>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</si>
  <si>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</si>
  <si>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</si>
  <si>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</si>
  <si>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</si>
  <si>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</si>
  <si>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</si>
  <si>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</si>
  <si>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</si>
  <si>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</si>
  <si>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</si>
  <si>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</si>
  <si>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</si>
  <si>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</si>
  <si>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</si>
  <si>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</si>
  <si>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</si>
  <si>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</si>
  <si>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</si>
  <si>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</si>
  <si>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</si>
  <si>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</si>
  <si>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</si>
  <si>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</si>
  <si>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</si>
  <si>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</si>
  <si>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</si>
  <si>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</si>
  <si>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</si>
  <si>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</si>
  <si>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</si>
  <si>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</si>
  <si>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</si>
  <si>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</si>
  <si>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</si>
  <si>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</si>
  <si>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</si>
  <si>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</si>
  <si>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</si>
  <si>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</si>
  <si>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</si>
  <si>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</si>
  <si>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</si>
  <si>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</si>
  <si>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</si>
  <si>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</si>
  <si>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</si>
  <si>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</si>
  <si>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</si>
  <si>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</si>
  <si>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</si>
  <si>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</si>
  <si>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</si>
  <si>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</si>
  <si>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</si>
  <si>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</si>
  <si>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</si>
  <si>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</si>
  <si>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</si>
  <si>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</si>
  <si>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</si>
  <si>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</si>
  <si>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</si>
  <si>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</si>
  <si>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</si>
  <si>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</si>
  <si>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</si>
  <si>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</si>
  <si>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</si>
  <si>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</si>
  <si>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</si>
  <si>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</si>
  <si>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</si>
  <si>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</si>
  <si>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</si>
  <si>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</si>
  <si>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</si>
  <si>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</si>
  <si>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</si>
  <si>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</si>
  <si>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</si>
  <si>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</si>
  <si>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</si>
  <si>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</si>
  <si>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</si>
  <si>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</si>
  <si>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</si>
  <si>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</si>
  <si>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</si>
  <si>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</si>
  <si>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</si>
  <si>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</si>
  <si>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</si>
  <si>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</si>
  <si>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</si>
  <si>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</si>
  <si>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</si>
  <si>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</si>
  <si>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</si>
  <si>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</si>
  <si>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</si>
  <si>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</si>
  <si>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</si>
  <si>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</si>
  <si>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</si>
  <si>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</si>
  <si>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</si>
  <si>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</si>
  <si>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</si>
  <si>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</si>
  <si>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</si>
  <si>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</si>
  <si>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</si>
  <si>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</si>
  <si>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</si>
  <si>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</si>
  <si>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</si>
  <si>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</si>
  <si>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</si>
  <si>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</si>
  <si>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</si>
  <si>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</si>
  <si>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</si>
  <si>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</si>
  <si>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</si>
  <si>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</si>
  <si>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</si>
  <si>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</si>
  <si>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</si>
  <si>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</si>
  <si>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</si>
  <si>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</si>
  <si>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</si>
  <si>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</si>
  <si>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</si>
  <si>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</si>
  <si>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</si>
  <si>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</si>
  <si>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</si>
  <si>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</si>
  <si>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</si>
  <si>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</si>
  <si>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</si>
  <si>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</si>
  <si>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</si>
  <si>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</si>
  <si>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</si>
  <si>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</si>
  <si>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</si>
  <si>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</si>
  <si>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</si>
  <si>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</si>
  <si>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</si>
  <si>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</si>
  <si>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</si>
  <si>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</si>
  <si>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</si>
  <si>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</si>
  <si>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</si>
  <si>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</si>
  <si>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</si>
  <si>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</si>
  <si>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</si>
  <si>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</si>
  <si>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</si>
  <si>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</si>
  <si>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</si>
  <si>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</si>
  <si>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</si>
  <si>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</si>
  <si>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</si>
  <si>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</si>
  <si>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</si>
  <si>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</si>
  <si>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</si>
  <si>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</si>
  <si>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</si>
  <si>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</si>
  <si>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</si>
  <si>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</si>
  <si>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</si>
  <si>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</si>
  <si>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</si>
  <si>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</si>
  <si>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</si>
  <si>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</si>
  <si>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</si>
  <si>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</si>
  <si>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</si>
  <si>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</si>
  <si>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</si>
  <si>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</si>
  <si>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</si>
  <si>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</si>
  <si>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</si>
  <si>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</si>
  <si>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</si>
  <si>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</si>
  <si>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</si>
  <si>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</si>
  <si>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</si>
  <si>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</si>
  <si>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</si>
  <si>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</si>
  <si>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</si>
  <si>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</si>
  <si>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</si>
  <si>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</si>
  <si>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</si>
  <si>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</si>
  <si>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</si>
  <si>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</si>
  <si>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</si>
  <si>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</si>
  <si>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</si>
  <si>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</si>
  <si>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</si>
  <si>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</si>
  <si>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</si>
  <si>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</si>
  <si>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</si>
  <si>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</si>
  <si>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</si>
  <si>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</si>
  <si>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</si>
  <si>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</si>
  <si>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</si>
  <si>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</si>
  <si>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</si>
  <si>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</si>
  <si>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</si>
  <si>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</si>
  <si>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</si>
  <si>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</si>
  <si>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</si>
  <si>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</si>
  <si>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</si>
  <si>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</si>
  <si>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</si>
  <si>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</si>
  <si>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</si>
  <si>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</si>
  <si>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</si>
  <si>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</si>
  <si>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</si>
  <si>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</si>
  <si>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</si>
  <si>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</si>
  <si>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</si>
  <si>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</si>
  <si>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</si>
  <si>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</si>
  <si>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</si>
  <si>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</si>
  <si>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</si>
  <si>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</si>
  <si>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</si>
  <si>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</si>
  <si>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</si>
  <si>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</si>
  <si>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</si>
  <si>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</si>
  <si>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</si>
  <si>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</si>
  <si>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</si>
  <si>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</si>
  <si>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</si>
  <si>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</si>
  <si>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</si>
  <si>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</si>
  <si>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</si>
  <si>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</si>
  <si>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</si>
  <si>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</si>
  <si>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</si>
  <si>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</si>
  <si>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</si>
  <si>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</si>
  <si>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</si>
  <si>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</si>
  <si>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</si>
  <si>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</si>
  <si>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</si>
  <si>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</si>
  <si>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</si>
  <si>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</si>
  <si>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</si>
  <si>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</si>
  <si>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</si>
  <si>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</si>
  <si>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</si>
  <si>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</si>
  <si>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</si>
  <si>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</si>
  <si>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</si>
  <si>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</si>
  <si>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</si>
  <si>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</si>
  <si>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</si>
  <si>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</si>
  <si>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</si>
  <si>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</si>
  <si>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</si>
  <si>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</si>
  <si>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</si>
  <si>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</si>
  <si>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</si>
  <si>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</si>
  <si>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</si>
  <si>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</si>
  <si>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</si>
  <si>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</si>
  <si>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</si>
  <si>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</si>
  <si>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</si>
  <si>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</si>
  <si>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</si>
  <si>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</si>
  <si>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</si>
  <si>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</si>
  <si>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</si>
  <si>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</si>
  <si>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</si>
  <si>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</si>
  <si>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</si>
  <si>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</si>
  <si>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</si>
  <si>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</si>
  <si>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</si>
  <si>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</si>
  <si>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</si>
  <si>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</si>
  <si>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</si>
  <si>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</si>
  <si>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</si>
  <si>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</si>
  <si>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</si>
  <si>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</si>
  <si>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</si>
  <si>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</si>
  <si>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</si>
  <si>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</si>
  <si>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</si>
  <si>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</si>
  <si>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</si>
  <si>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</si>
  <si>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</si>
  <si>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</si>
  <si>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</si>
  <si>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</si>
  <si>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</si>
  <si>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</si>
  <si>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</si>
  <si>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</si>
  <si>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</si>
  <si>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</si>
  <si>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</si>
  <si>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</si>
  <si>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</si>
  <si>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</si>
  <si>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</si>
  <si>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</si>
  <si>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</si>
  <si>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</si>
  <si>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</si>
  <si>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</si>
  <si>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</si>
  <si>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</si>
  <si>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</si>
  <si>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</si>
  <si>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</si>
  <si>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</si>
  <si>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</si>
  <si>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</si>
  <si>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</si>
  <si>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</si>
  <si>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</si>
  <si>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</si>
  <si>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</si>
  <si>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</si>
  <si>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</si>
  <si>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</si>
  <si>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</si>
  <si>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</si>
  <si>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</si>
  <si>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</si>
  <si>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</si>
  <si>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</si>
  <si>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</si>
  <si>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</si>
  <si>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</si>
  <si>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</si>
  <si>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</si>
  <si>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</si>
  <si>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</si>
  <si>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</si>
  <si>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</si>
  <si>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</si>
  <si>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</si>
  <si>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</si>
  <si>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</si>
  <si>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</si>
  <si>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</si>
  <si>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</si>
  <si>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</si>
  <si>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</si>
  <si>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</si>
  <si>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</si>
  <si>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</si>
  <si>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</si>
  <si>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</si>
  <si>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</si>
  <si>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</si>
  <si>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</si>
  <si>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</si>
  <si>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</si>
  <si>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</si>
  <si>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</si>
  <si>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</si>
  <si>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</si>
  <si>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</si>
  <si>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</si>
  <si>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</si>
  <si>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</si>
  <si>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</si>
  <si>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</si>
  <si>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</si>
  <si>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</si>
  <si>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</si>
  <si>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</si>
  <si>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</si>
  <si>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</si>
  <si>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</si>
  <si>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</si>
  <si>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</si>
  <si>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</si>
  <si>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</si>
  <si>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</si>
  <si>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</si>
  <si>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</si>
  <si>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</si>
  <si>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</si>
  <si>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</si>
  <si>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</si>
  <si>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</si>
  <si>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</si>
  <si>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</si>
  <si>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</si>
  <si>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</si>
  <si>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</si>
  <si>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</si>
  <si>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</si>
  <si>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</si>
  <si>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</si>
  <si>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</si>
  <si>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</si>
  <si>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</si>
  <si>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</si>
  <si>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</si>
  <si>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</si>
  <si>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</si>
  <si>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</si>
  <si>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</si>
  <si>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</si>
  <si>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</si>
  <si>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</si>
  <si>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</si>
  <si>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</si>
  <si>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</si>
  <si>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</si>
  <si>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</si>
  <si>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</si>
  <si>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</si>
  <si>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</si>
  <si>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</si>
  <si>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</si>
  <si>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</si>
  <si>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</si>
  <si>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</si>
  <si>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</si>
  <si>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</si>
  <si>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</si>
  <si>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</si>
  <si>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</si>
  <si>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</si>
  <si>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</si>
  <si>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</si>
  <si>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</si>
  <si>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</si>
  <si>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</si>
  <si>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</si>
  <si>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</si>
  <si>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</si>
  <si>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</si>
  <si>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</si>
  <si>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</si>
  <si>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</si>
  <si>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</si>
  <si>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</si>
  <si>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</si>
  <si>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</si>
  <si>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</si>
  <si>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</si>
  <si>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</si>
  <si>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</si>
  <si>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</si>
  <si>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</si>
  <si>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</si>
  <si>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</si>
  <si>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</si>
  <si>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</si>
  <si>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</si>
  <si>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</si>
  <si>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</si>
  <si>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</si>
  <si>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</si>
  <si>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</si>
  <si>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</si>
  <si>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</si>
  <si>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</si>
  <si>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</si>
  <si>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</si>
  <si>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</si>
  <si>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</si>
  <si>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</si>
  <si>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</si>
  <si>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</si>
  <si>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</si>
  <si>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</si>
  <si>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</si>
  <si>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</si>
  <si>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</si>
  <si>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</si>
  <si>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</si>
  <si>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</si>
  <si>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</si>
  <si>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</si>
  <si>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</si>
  <si>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</si>
  <si>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</si>
  <si>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</si>
  <si>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</si>
  <si>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</si>
  <si>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</si>
  <si>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</si>
  <si>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</si>
  <si>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</si>
  <si>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</si>
  <si>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</si>
  <si>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</si>
  <si>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</si>
  <si>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</si>
  <si>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</si>
  <si>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</si>
  <si>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</si>
  <si>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</si>
  <si>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</si>
  <si>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</si>
  <si>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</si>
  <si>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</si>
  <si>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</si>
  <si>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</si>
  <si>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</si>
  <si>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</si>
  <si>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</si>
  <si>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</si>
  <si>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</si>
  <si>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</si>
  <si>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</si>
  <si>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</si>
  <si>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</si>
  <si>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</si>
  <si>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</si>
  <si>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</si>
  <si>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</si>
  <si>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</si>
  <si>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</si>
  <si>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</si>
  <si>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</si>
  <si>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</si>
  <si>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</si>
  <si>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</si>
  <si>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</si>
  <si>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</si>
  <si>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</si>
  <si>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</si>
  <si>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</si>
  <si>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</si>
  <si>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</si>
  <si>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</si>
  <si>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</si>
  <si>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</si>
  <si>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</si>
  <si>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</si>
  <si>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</si>
  <si>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</si>
  <si>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</si>
  <si>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</si>
  <si>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</si>
  <si>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</si>
  <si>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</si>
  <si>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</si>
  <si>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</si>
  <si>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</si>
  <si>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</si>
  <si>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</si>
  <si>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</si>
  <si>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</si>
  <si>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</si>
  <si>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</si>
  <si>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</si>
  <si>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</si>
  <si>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</si>
  <si>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</si>
  <si>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</si>
  <si>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</si>
  <si>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</si>
  <si>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</si>
  <si>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</si>
  <si>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</si>
  <si>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</si>
  <si>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</si>
  <si>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</si>
  <si>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</si>
  <si>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</si>
  <si>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</si>
  <si>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</si>
  <si>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</si>
  <si>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</si>
  <si>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</si>
  <si>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</si>
  <si>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</si>
  <si>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</si>
  <si>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</si>
  <si>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</si>
  <si>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</si>
  <si>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</si>
  <si>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</si>
  <si>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</si>
  <si>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</si>
  <si>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</si>
  <si>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</si>
  <si>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</si>
  <si>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</si>
  <si>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</si>
  <si>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</si>
  <si>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</si>
  <si>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</si>
  <si>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</si>
  <si>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</si>
  <si>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</si>
  <si>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</si>
  <si>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</si>
  <si>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</si>
  <si>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</si>
  <si>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</si>
  <si>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</si>
  <si>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</si>
  <si>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</si>
  <si>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</si>
  <si>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</si>
  <si>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</si>
  <si>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</si>
  <si>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</si>
  <si>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</si>
  <si>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</si>
  <si>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</si>
  <si>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</si>
  <si>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</si>
  <si>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</si>
  <si>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</si>
  <si>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</si>
  <si>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</si>
  <si>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</si>
  <si>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</si>
  <si>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</si>
  <si>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</si>
  <si>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</si>
  <si>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</si>
  <si>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</si>
  <si>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</si>
  <si>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</si>
  <si>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</si>
  <si>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</si>
  <si>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</si>
  <si>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</si>
  <si>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</si>
  <si>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</si>
  <si>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</si>
  <si>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</si>
  <si>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</si>
  <si>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</si>
  <si>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</si>
  <si>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</si>
  <si>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</si>
  <si>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</si>
  <si>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</si>
  <si>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</si>
  <si>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</si>
  <si>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</si>
  <si>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</si>
  <si>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</si>
  <si>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</si>
  <si>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</si>
  <si>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</si>
  <si>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</si>
  <si>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</si>
  <si>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</si>
  <si>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</si>
  <si>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</si>
  <si>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</si>
  <si>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</si>
  <si>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</si>
  <si>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</si>
  <si>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</si>
  <si>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</si>
  <si>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</si>
  <si>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</si>
  <si>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</si>
  <si>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</si>
  <si>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</si>
  <si>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</si>
  <si>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</si>
  <si>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</si>
  <si>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</si>
  <si>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</si>
  <si>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</si>
  <si>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</si>
  <si>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</si>
  <si>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</si>
  <si>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</si>
  <si>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</si>
  <si>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</si>
  <si>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</si>
  <si>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</si>
  <si>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</si>
  <si>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</si>
  <si>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</si>
  <si>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</si>
  <si>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</si>
  <si>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</si>
  <si>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</si>
  <si>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</si>
  <si>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</si>
  <si>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</si>
  <si>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</si>
  <si>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</si>
  <si>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</si>
  <si>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</si>
  <si>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</si>
  <si>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</si>
  <si>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</si>
  <si>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</si>
  <si>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</si>
  <si>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</si>
  <si>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</si>
  <si>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</si>
  <si>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</si>
  <si>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</si>
  <si>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</si>
  <si>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</si>
  <si>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</si>
  <si>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</si>
  <si>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</si>
  <si>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</si>
  <si>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</si>
  <si>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</si>
  <si>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</si>
  <si>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</si>
  <si>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</si>
  <si>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</si>
  <si>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</si>
  <si>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</si>
  <si>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</si>
  <si>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</si>
  <si>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</si>
  <si>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</si>
  <si>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</si>
  <si>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</si>
  <si>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</si>
  <si>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</si>
  <si>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</si>
  <si>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</si>
  <si>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</si>
  <si>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</si>
  <si>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</si>
  <si>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</si>
  <si>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</si>
  <si>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</si>
  <si>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</si>
  <si>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</si>
  <si>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</si>
  <si>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</si>
  <si>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</si>
  <si>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</si>
  <si>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</si>
  <si>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</si>
  <si>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</si>
  <si>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</si>
  <si>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</si>
  <si>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</si>
  <si>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</si>
  <si>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</si>
  <si>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</si>
  <si>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</si>
  <si>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</si>
  <si>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</si>
  <si>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</si>
  <si>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</si>
  <si>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</si>
  <si>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</si>
  <si>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</si>
  <si>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</si>
  <si>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</si>
  <si>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</si>
  <si>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</si>
  <si>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</si>
  <si>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</si>
  <si>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</si>
  <si>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</si>
  <si>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</si>
  <si>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</si>
  <si>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</si>
  <si>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</si>
  <si>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</si>
  <si>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</si>
  <si>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</si>
  <si>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</si>
  <si>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</si>
  <si>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</si>
  <si>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</si>
  <si>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</si>
  <si>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</si>
  <si>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</si>
  <si>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</si>
  <si>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</si>
  <si>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</si>
  <si>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</si>
  <si>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</si>
  <si>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</si>
  <si>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</si>
  <si>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</si>
  <si>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</si>
  <si>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</si>
  <si>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</si>
  <si>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</si>
  <si>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</si>
  <si>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</si>
  <si>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</si>
  <si>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</si>
  <si>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</si>
  <si>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</si>
  <si>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</si>
  <si>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</si>
  <si>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</si>
  <si>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</si>
  <si>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</si>
  <si>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</si>
  <si>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</si>
  <si>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</si>
  <si>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</si>
  <si>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</si>
  <si>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</si>
  <si>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</si>
  <si>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</si>
  <si>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</si>
  <si>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</si>
  <si>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</si>
  <si>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</si>
  <si>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</si>
  <si>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</si>
  <si>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</si>
  <si>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</si>
  <si>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</si>
  <si>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</si>
  <si>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</si>
  <si>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</si>
  <si>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</si>
  <si>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</si>
  <si>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</si>
  <si>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</si>
  <si>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</si>
  <si>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</si>
  <si>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</si>
  <si>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</si>
  <si>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</si>
  <si>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</si>
  <si>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</si>
  <si>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</si>
  <si>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</si>
  <si>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</si>
  <si>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</si>
  <si>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</si>
  <si>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</si>
  <si>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</si>
  <si>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</si>
  <si>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</si>
  <si>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</si>
  <si>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</si>
  <si>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</si>
  <si>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</si>
  <si>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</si>
  <si>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</si>
  <si>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</si>
  <si>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</si>
  <si>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</si>
  <si>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</si>
  <si>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</si>
  <si>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</si>
  <si>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</si>
  <si>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</si>
  <si>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</si>
  <si>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</si>
  <si>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</si>
  <si>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</si>
  <si>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</si>
  <si>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</si>
  <si>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</si>
  <si>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</si>
  <si>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</si>
  <si>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</si>
  <si>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</si>
  <si>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</si>
  <si>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</si>
  <si>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</si>
  <si>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</si>
  <si>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</si>
  <si>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</si>
  <si>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</si>
  <si>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</si>
  <si>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</si>
  <si>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</si>
  <si>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</si>
  <si>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</si>
  <si>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</si>
  <si>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</si>
  <si>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</si>
  <si>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</si>
  <si>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</si>
  <si>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</si>
  <si>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</si>
  <si>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</si>
  <si>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</si>
  <si>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</si>
  <si>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</si>
  <si>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</si>
  <si>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</si>
  <si>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</si>
  <si>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</si>
  <si>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</si>
  <si>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</si>
  <si>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</si>
  <si>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</si>
  <si>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</si>
  <si>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</si>
  <si>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</si>
  <si>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</si>
  <si>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</si>
  <si>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</si>
  <si>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</si>
  <si>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</si>
  <si>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</si>
  <si>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</si>
  <si>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</si>
  <si>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</si>
  <si>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</si>
  <si>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</si>
  <si>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</si>
  <si>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</si>
  <si>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</si>
  <si>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</si>
  <si>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</si>
  <si>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</si>
  <si>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</si>
  <si>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</si>
  <si>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</si>
  <si>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</si>
  <si>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</si>
  <si>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</si>
  <si>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</si>
  <si>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</si>
  <si>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</si>
  <si>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</si>
  <si>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</si>
  <si>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</si>
  <si>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</si>
  <si>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</si>
  <si>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</si>
  <si>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</si>
  <si>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</si>
  <si>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</si>
  <si>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</si>
  <si>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</si>
  <si>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</si>
  <si>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</si>
  <si>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</si>
  <si>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</si>
  <si>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</si>
  <si>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</si>
  <si>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</si>
  <si>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</si>
  <si>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</si>
  <si>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</si>
  <si>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</si>
  <si>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</si>
  <si>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</si>
  <si>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</si>
  <si>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</si>
  <si>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</si>
  <si>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</si>
  <si>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</si>
  <si>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</si>
  <si>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</si>
  <si>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</si>
  <si>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</si>
  <si>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</si>
  <si>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</si>
  <si>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</si>
  <si>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</si>
  <si>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</si>
  <si>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</si>
  <si>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</si>
  <si>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</si>
  <si>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</si>
  <si>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</si>
  <si>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</si>
  <si>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</si>
  <si>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</si>
  <si>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</si>
  <si>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</si>
  <si>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</si>
  <si>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</si>
  <si>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</si>
  <si>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</si>
  <si>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</si>
  <si>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</si>
  <si>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</si>
  <si>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</si>
  <si>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</si>
  <si>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</si>
  <si>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</si>
  <si>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</si>
  <si>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</si>
  <si>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</si>
  <si>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</si>
  <si>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</si>
  <si>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</si>
  <si>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</si>
  <si>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</si>
  <si>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</si>
  <si>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</si>
  <si>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</si>
  <si>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</si>
  <si>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</si>
  <si>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</si>
  <si>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</si>
  <si>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</si>
  <si>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</si>
  <si>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</si>
  <si>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</si>
  <si>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</si>
  <si>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</si>
  <si>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</si>
  <si>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</si>
  <si>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</si>
  <si>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</si>
  <si>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</si>
  <si>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</si>
  <si>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</si>
  <si>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</si>
  <si>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</si>
  <si>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</si>
  <si>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</si>
  <si>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</si>
  <si>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</si>
  <si>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</si>
  <si>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</si>
  <si>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</si>
  <si>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</si>
  <si>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</si>
  <si>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</si>
  <si>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</si>
  <si>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</si>
  <si>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</si>
  <si>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</si>
  <si>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</si>
  <si>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</si>
  <si>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</si>
  <si>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</si>
  <si>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</si>
  <si>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</si>
  <si>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</si>
  <si>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</si>
  <si>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</si>
  <si>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</si>
  <si>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</si>
  <si>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</si>
  <si>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</si>
  <si>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</si>
  <si>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</si>
  <si>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</si>
  <si>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</si>
  <si>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</si>
  <si>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</si>
  <si>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</si>
  <si>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</si>
  <si>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</si>
  <si>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</si>
  <si>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</si>
  <si>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</si>
  <si>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</si>
  <si>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</si>
  <si>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</si>
  <si>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</si>
  <si>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</si>
  <si>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</si>
  <si>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</si>
  <si>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</si>
  <si>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</si>
  <si>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</si>
  <si>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</si>
  <si>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</si>
  <si>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</si>
  <si>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</si>
  <si>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</si>
  <si>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</si>
  <si>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</si>
  <si>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</si>
  <si>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</si>
  <si>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</si>
  <si>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</si>
  <si>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</si>
  <si>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</si>
  <si>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</si>
  <si>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</si>
  <si>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</si>
  <si>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</si>
  <si>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</si>
  <si>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</si>
  <si>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</si>
  <si>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</si>
  <si>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</si>
  <si>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</si>
  <si>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</si>
  <si>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</si>
  <si>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</si>
  <si>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</si>
  <si>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</si>
  <si>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</si>
  <si>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</si>
  <si>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</si>
  <si>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</si>
  <si>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</si>
  <si>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</si>
  <si>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</si>
  <si>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</si>
  <si>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</si>
  <si>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</si>
  <si>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</si>
  <si>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</si>
  <si>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</si>
  <si>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</si>
  <si>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</si>
  <si>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</si>
  <si>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</si>
  <si>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</si>
  <si>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</si>
  <si>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</si>
  <si>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</si>
  <si>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</si>
  <si>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</si>
  <si>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</si>
  <si>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</si>
  <si>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</si>
  <si>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</si>
  <si>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</si>
  <si>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</si>
  <si>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</si>
  <si>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</si>
  <si>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</si>
  <si>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</si>
  <si>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</si>
  <si>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</si>
  <si>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</si>
  <si>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</si>
  <si>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</si>
  <si>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</si>
  <si>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</si>
  <si>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</si>
  <si>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</si>
  <si>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</si>
  <si>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</si>
  <si>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</si>
  <si>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</si>
  <si>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</si>
  <si>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</si>
  <si>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</si>
  <si>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</si>
  <si>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</si>
  <si>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</si>
  <si>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</si>
  <si>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</si>
  <si>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</si>
  <si>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</si>
  <si>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</si>
  <si>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</si>
  <si>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</si>
  <si>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</si>
  <si>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</si>
  <si>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</si>
  <si>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</si>
  <si>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</si>
  <si>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</si>
  <si>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</si>
  <si>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</si>
  <si>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</si>
  <si>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</si>
  <si>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</si>
  <si>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</si>
  <si>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</si>
  <si>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</si>
  <si>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</si>
  <si>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</si>
  <si>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</si>
  <si>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</si>
  <si>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</si>
  <si>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</si>
  <si>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</si>
  <si>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</si>
  <si>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</si>
  <si>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</si>
  <si>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</si>
  <si>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</si>
  <si>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</si>
  <si>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</si>
  <si>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</si>
  <si>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</si>
  <si>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</si>
  <si>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</si>
  <si>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</si>
  <si>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</si>
  <si>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</si>
  <si>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</si>
  <si>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</si>
  <si>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</si>
  <si>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</si>
  <si>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</si>
  <si>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</si>
  <si>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</si>
  <si>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</si>
  <si>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</si>
  <si>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</si>
  <si>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</si>
  <si>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</si>
  <si>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</si>
  <si>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</si>
  <si>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</si>
  <si>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</si>
  <si>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</si>
  <si>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</si>
  <si>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</si>
  <si>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</si>
  <si>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</si>
  <si>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</si>
  <si>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</si>
  <si>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</si>
  <si>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</si>
  <si>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</si>
  <si>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</si>
  <si>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</si>
  <si>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</si>
  <si>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</si>
  <si>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</si>
  <si>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</si>
  <si>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</si>
  <si>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</si>
  <si>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</si>
  <si>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</si>
  <si>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</si>
  <si>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</si>
  <si>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</si>
  <si>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</si>
  <si>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</si>
  <si>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</si>
  <si>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</si>
  <si>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</si>
  <si>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</si>
  <si>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</si>
  <si>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</si>
  <si>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</si>
  <si>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</si>
  <si>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</si>
  <si>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</si>
  <si>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</si>
  <si>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</si>
  <si>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</si>
  <si>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</si>
  <si>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</si>
  <si>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</si>
  <si>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</si>
  <si>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</si>
  <si>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</si>
  <si>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</si>
  <si>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</si>
  <si>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</si>
  <si>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</si>
  <si>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</si>
  <si>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</si>
  <si>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</si>
  <si>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</si>
  <si>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</si>
  <si>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</si>
  <si>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</si>
  <si>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</si>
  <si>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</si>
  <si>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</si>
  <si>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</si>
  <si>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</si>
  <si>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</si>
  <si>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</si>
  <si>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</si>
  <si>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</si>
  <si>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</si>
  <si>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</si>
  <si>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</si>
  <si>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</si>
  <si>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</si>
  <si>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</si>
  <si>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</si>
  <si>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</si>
  <si>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</si>
  <si>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</si>
  <si>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</si>
  <si>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</si>
  <si>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</si>
  <si>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</si>
  <si>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</si>
  <si>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</si>
  <si>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</si>
  <si>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</si>
  <si>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</si>
  <si>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</si>
  <si>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</si>
  <si>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</si>
  <si>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</si>
  <si>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</si>
  <si>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</si>
  <si>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</si>
  <si>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</si>
  <si>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</si>
  <si>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</si>
  <si>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</si>
  <si>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</si>
  <si>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</si>
  <si>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</si>
  <si>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</si>
  <si>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</si>
  <si>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</si>
  <si>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</si>
  <si>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</si>
  <si>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</si>
  <si>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</si>
  <si>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</si>
  <si>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</si>
  <si>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</si>
  <si>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</si>
  <si>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</si>
  <si>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</si>
  <si>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</si>
  <si>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</si>
  <si>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</si>
  <si>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</si>
  <si>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</si>
  <si>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</si>
  <si>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</si>
  <si>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</si>
  <si>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</si>
  <si>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</si>
  <si>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</si>
  <si>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</si>
  <si>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</si>
  <si>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</si>
  <si>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</si>
  <si>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</si>
  <si>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</si>
  <si>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</si>
  <si>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</si>
  <si>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</si>
  <si>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</si>
  <si>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</si>
  <si>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</si>
  <si>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</si>
  <si>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</si>
  <si>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</si>
  <si>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</si>
  <si>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</si>
  <si>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</si>
  <si>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</si>
  <si>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</si>
  <si>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</si>
  <si>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</si>
  <si>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</si>
  <si>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</si>
  <si>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</si>
  <si>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</si>
  <si>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</si>
  <si>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</si>
  <si>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</si>
  <si>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</si>
  <si>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</si>
  <si>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</si>
  <si>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</si>
  <si>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</si>
  <si>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</si>
  <si>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</si>
  <si>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</si>
  <si>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</si>
  <si>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</si>
  <si>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</si>
  <si>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</si>
  <si>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</si>
  <si>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</si>
  <si>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</si>
  <si>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</si>
  <si>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</si>
  <si>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</si>
  <si>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</si>
  <si>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</si>
  <si>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</si>
  <si>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</si>
  <si>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</si>
  <si>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</si>
  <si>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</si>
  <si>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</si>
  <si>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</si>
  <si>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</si>
  <si>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</si>
  <si>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</si>
  <si>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</si>
  <si>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</si>
  <si>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</si>
  <si>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</si>
  <si>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</si>
  <si>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</si>
  <si>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</si>
  <si>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</si>
  <si>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</si>
  <si>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</si>
  <si>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</si>
  <si>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</si>
  <si>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</si>
  <si>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</si>
  <si>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</si>
  <si>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</si>
  <si>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</si>
  <si>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</si>
  <si>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</si>
  <si>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</si>
  <si>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</si>
  <si>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</si>
  <si>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</si>
  <si>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</si>
  <si>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</si>
  <si>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</si>
  <si>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</si>
  <si>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</si>
  <si>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</si>
  <si>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</si>
  <si>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</si>
  <si>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</si>
  <si>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</si>
  <si>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</si>
  <si>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</si>
  <si>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</si>
  <si>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</si>
  <si>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</si>
  <si>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</si>
  <si>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</si>
  <si>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</si>
  <si>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</si>
  <si>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</si>
  <si>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</si>
  <si>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</si>
  <si>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</si>
  <si>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</si>
  <si>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</si>
  <si>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</si>
  <si>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</si>
  <si>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</si>
  <si>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</si>
  <si>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</si>
  <si>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</si>
  <si>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</si>
  <si>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</si>
  <si>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</si>
  <si>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</si>
  <si>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</si>
  <si>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</si>
  <si>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</si>
  <si>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</si>
  <si>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</si>
  <si>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</si>
  <si>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</si>
  <si>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</si>
  <si>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</si>
  <si>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</si>
  <si>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</si>
  <si>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</si>
  <si>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</si>
  <si>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</si>
  <si>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</si>
  <si>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</si>
  <si>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</si>
  <si>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</si>
  <si>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</si>
  <si>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</si>
  <si>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</si>
  <si>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</si>
  <si>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</si>
  <si>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</si>
  <si>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</si>
  <si>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</si>
  <si>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</si>
  <si>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</si>
  <si>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</si>
  <si>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</si>
  <si>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</si>
  <si>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</si>
  <si>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</si>
  <si>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</si>
  <si>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</si>
  <si>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</si>
  <si>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</si>
  <si>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</si>
  <si>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</si>
  <si>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</si>
  <si>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</si>
  <si>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</si>
  <si>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</si>
  <si>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</si>
  <si>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</si>
  <si>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</si>
  <si>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</si>
  <si>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</si>
  <si>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</si>
  <si>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</si>
  <si>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</si>
  <si>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</si>
  <si>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</si>
  <si>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</si>
  <si>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</si>
  <si>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</si>
  <si>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</si>
  <si>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</si>
  <si>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</si>
  <si>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</si>
  <si>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</si>
  <si>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</si>
  <si>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</si>
  <si>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</si>
  <si>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</si>
  <si>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</si>
  <si>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</si>
  <si>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</si>
  <si>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</si>
  <si>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</si>
  <si>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</si>
  <si>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</si>
  <si>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</si>
  <si>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</si>
  <si>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</si>
  <si>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</si>
  <si>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</si>
  <si>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</si>
  <si>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</si>
  <si>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</si>
  <si>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</si>
  <si>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</si>
  <si>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</si>
  <si>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</si>
  <si>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</si>
  <si>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</si>
  <si>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</si>
  <si>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</si>
  <si>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</si>
  <si>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</si>
  <si>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</si>
  <si>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</si>
  <si>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</si>
  <si>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</si>
  <si>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</si>
  <si>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</si>
  <si>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</si>
  <si>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</si>
  <si>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</si>
  <si>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</si>
  <si>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</si>
  <si>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</si>
  <si>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</si>
  <si>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</si>
  <si>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</si>
  <si>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</si>
  <si>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</si>
  <si>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</si>
  <si>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</si>
  <si>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</si>
  <si>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</si>
  <si>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</si>
  <si>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</si>
  <si>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</si>
  <si>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</si>
  <si>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</si>
  <si>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</si>
  <si>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</si>
  <si>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</si>
  <si>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</si>
  <si>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</si>
  <si>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</si>
  <si>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</si>
  <si>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</si>
  <si>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</si>
  <si>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</si>
  <si>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</si>
  <si>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</si>
  <si>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</si>
  <si>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</si>
  <si>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</si>
  <si>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</si>
  <si>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</si>
  <si>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</si>
  <si>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</si>
  <si>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</si>
  <si>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</si>
  <si>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</si>
  <si>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</si>
  <si>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</si>
  <si>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</si>
  <si>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</si>
  <si>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</si>
  <si>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</si>
  <si>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</si>
  <si>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</si>
  <si>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</si>
  <si>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</si>
  <si>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</si>
  <si>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</si>
  <si>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</si>
  <si>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</si>
  <si>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</si>
  <si>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</si>
  <si>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</si>
  <si>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</si>
  <si>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</si>
  <si>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</si>
  <si>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</si>
  <si>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</si>
  <si>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</si>
  <si>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</si>
  <si>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</si>
  <si>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</si>
  <si>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</si>
  <si>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</si>
  <si>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</si>
  <si>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</si>
  <si>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</si>
  <si>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</si>
  <si>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</si>
  <si>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</si>
  <si>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</si>
  <si>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</si>
  <si>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</si>
  <si>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</si>
  <si>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</si>
  <si>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</si>
  <si>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</si>
  <si>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</si>
  <si>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</si>
  <si>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</si>
  <si>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</si>
  <si>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</si>
  <si>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</si>
  <si>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</si>
  <si>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</si>
  <si>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</si>
  <si>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</si>
  <si>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</si>
  <si>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</si>
  <si>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</si>
  <si>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</si>
  <si>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</si>
  <si>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</si>
  <si>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</si>
  <si>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</si>
  <si>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</si>
  <si>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</si>
  <si>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</si>
  <si>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</si>
  <si>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</si>
  <si>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</si>
  <si>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</si>
  <si>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</si>
  <si>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</si>
  <si>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</si>
  <si>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</si>
  <si>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</si>
  <si>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</si>
  <si>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</si>
  <si>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</si>
  <si>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</si>
  <si>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</si>
  <si>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</si>
  <si>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</si>
  <si>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</si>
  <si>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</si>
  <si>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</si>
  <si>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</si>
  <si>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</si>
  <si>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</si>
  <si>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</si>
  <si>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</si>
  <si>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</si>
  <si>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</si>
  <si>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</si>
  <si>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</si>
  <si>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</si>
  <si>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</si>
  <si>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</si>
  <si>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</si>
  <si>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</si>
  <si>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</si>
  <si>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</si>
  <si>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</si>
  <si>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</si>
  <si>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</si>
  <si>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</si>
  <si>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</si>
  <si>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</si>
  <si>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</si>
  <si>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</si>
  <si>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</si>
  <si>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</si>
  <si>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</si>
  <si>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</si>
  <si>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</si>
  <si>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</si>
  <si>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</si>
  <si>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</si>
  <si>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</si>
  <si>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</si>
  <si>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</si>
  <si>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</si>
  <si>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</si>
  <si>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</si>
  <si>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</si>
  <si>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</si>
  <si>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</si>
  <si>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</si>
  <si>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</si>
  <si>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</si>
  <si>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</si>
  <si>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</si>
  <si>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</si>
  <si>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</si>
  <si>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</si>
  <si>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</si>
  <si>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</si>
  <si>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</si>
  <si>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</si>
  <si>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</si>
  <si>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</si>
  <si>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</si>
  <si>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</si>
  <si>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</si>
  <si>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</si>
  <si>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</si>
  <si>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</si>
  <si>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</si>
  <si>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</si>
  <si>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</si>
  <si>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</si>
  <si>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</si>
  <si>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</si>
  <si>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</si>
  <si>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</si>
  <si>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</si>
  <si>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</si>
  <si>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</si>
  <si>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</si>
  <si>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</si>
  <si>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</si>
  <si>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</si>
  <si>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</si>
  <si>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</si>
  <si>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</si>
  <si>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</si>
  <si>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</si>
  <si>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</si>
  <si>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</si>
  <si>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</si>
  <si>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</si>
  <si>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</si>
  <si>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</si>
  <si>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</si>
  <si>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</si>
  <si>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</si>
  <si>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</si>
  <si>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</si>
  <si>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</si>
  <si>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</si>
  <si>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</si>
  <si>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</si>
  <si>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</si>
  <si>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</si>
  <si>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</si>
  <si>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</si>
  <si>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</si>
  <si>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</si>
  <si>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</si>
  <si>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</si>
  <si>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</si>
  <si>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</si>
  <si>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</si>
  <si>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</si>
  <si>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</si>
  <si>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</si>
  <si>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</si>
  <si>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</si>
  <si>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</si>
  <si>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</si>
  <si>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</si>
  <si>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</si>
  <si>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</si>
  <si>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</si>
  <si>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</si>
  <si>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</si>
  <si>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</si>
  <si>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</si>
  <si>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</si>
  <si>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</si>
  <si>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</si>
  <si>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</si>
  <si>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</si>
  <si>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</si>
  <si>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</si>
  <si>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</si>
  <si>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</si>
  <si>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</si>
  <si>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</si>
  <si>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</si>
  <si>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</si>
  <si>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</si>
  <si>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</si>
  <si>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</si>
  <si>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</si>
  <si>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</si>
  <si>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</si>
  <si>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</si>
  <si>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</si>
  <si>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</si>
  <si>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</si>
  <si>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</si>
  <si>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</si>
  <si>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</si>
  <si>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</si>
  <si>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</si>
  <si>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</si>
  <si>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</si>
  <si>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</si>
  <si>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</si>
  <si>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</si>
  <si>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</si>
  <si>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</si>
  <si>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</si>
  <si>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</si>
  <si>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</si>
  <si>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</si>
  <si>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</si>
  <si>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</si>
  <si>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</si>
  <si>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</si>
  <si>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</si>
  <si>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</si>
  <si>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</si>
  <si>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</si>
  <si>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</si>
  <si>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</si>
  <si>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</si>
  <si>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</si>
  <si>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</si>
  <si>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</si>
  <si>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</si>
  <si>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</si>
  <si>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</si>
  <si>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</si>
  <si>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</si>
  <si>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</si>
  <si>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</si>
  <si>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</si>
  <si>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</si>
  <si>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</si>
  <si>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</si>
  <si>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</si>
  <si>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</si>
  <si>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</si>
  <si>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</si>
  <si>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</si>
  <si>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</si>
  <si>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</si>
  <si>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</si>
  <si>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</si>
  <si>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</si>
  <si>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</si>
  <si>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</si>
  <si>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</si>
  <si>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</si>
  <si>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</si>
  <si>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</si>
  <si>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</si>
  <si>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</si>
  <si>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</si>
  <si>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</si>
  <si>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</si>
  <si>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</si>
  <si>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</si>
  <si>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</si>
  <si>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</si>
  <si>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</si>
  <si>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</si>
  <si>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</si>
  <si>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</si>
  <si>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</si>
  <si>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</si>
  <si>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</si>
  <si>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</si>
  <si>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</si>
  <si>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</si>
  <si>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</si>
  <si>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</si>
  <si>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</si>
  <si>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</si>
  <si>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</si>
  <si>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</si>
  <si>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</si>
  <si>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</si>
  <si>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</si>
  <si>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</si>
  <si>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</si>
  <si>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</si>
  <si>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</si>
  <si>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</si>
  <si>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</si>
  <si>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</si>
  <si>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</si>
  <si>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</si>
  <si>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</si>
  <si>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</si>
  <si>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</si>
  <si>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</si>
  <si>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</si>
  <si>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</si>
  <si>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</si>
  <si>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</si>
  <si>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</si>
  <si>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</si>
  <si>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</si>
  <si>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</si>
  <si>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</si>
  <si>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</si>
  <si>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</si>
  <si>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</si>
  <si>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</si>
  <si>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</si>
  <si>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</si>
  <si>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</si>
  <si>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</si>
  <si>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</si>
  <si>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</si>
  <si>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</si>
  <si>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</si>
  <si>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</si>
  <si>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</si>
  <si>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</si>
  <si>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</si>
  <si>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</si>
  <si>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</si>
  <si>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</si>
  <si>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</si>
  <si>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</si>
  <si>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</si>
  <si>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</si>
  <si>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</si>
  <si>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</si>
  <si>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</si>
  <si>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</si>
  <si>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</si>
  <si>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</si>
  <si>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</si>
  <si>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</si>
  <si>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</si>
  <si>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</si>
  <si>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</si>
  <si>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</si>
  <si>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</si>
  <si>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</si>
  <si>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</si>
  <si>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</si>
  <si>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</si>
  <si>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</si>
  <si>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</si>
  <si>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</si>
  <si>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</si>
  <si>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</si>
  <si>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</si>
  <si>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</si>
  <si>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</si>
  <si>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</si>
  <si>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</si>
  <si>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</si>
  <si>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</si>
  <si>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</si>
  <si>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</si>
  <si>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</si>
  <si>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</si>
  <si>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</si>
  <si>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</si>
  <si>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</si>
  <si>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</si>
  <si>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</si>
  <si>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</si>
  <si>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</si>
  <si>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</si>
  <si>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</si>
  <si>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</si>
  <si>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</si>
  <si>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</si>
  <si>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</si>
  <si>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</si>
  <si>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</si>
  <si>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</si>
  <si>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</si>
  <si>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</si>
  <si>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</si>
  <si>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</si>
  <si>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</si>
  <si>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</si>
  <si>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</si>
  <si>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</si>
  <si>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</si>
  <si>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</si>
  <si>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</si>
  <si>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</si>
  <si>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</si>
  <si>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</si>
  <si>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</si>
  <si>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</si>
  <si>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</si>
  <si>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</si>
  <si>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</si>
  <si>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</si>
  <si>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</si>
  <si>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</si>
  <si>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</si>
  <si>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</si>
  <si>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</si>
  <si>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</si>
  <si>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</si>
  <si>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</si>
  <si>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</si>
  <si>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</si>
  <si>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</si>
  <si>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</si>
  <si>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</si>
  <si>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</si>
  <si>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</si>
  <si>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</si>
  <si>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</si>
  <si>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</si>
  <si>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</si>
  <si>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</si>
  <si>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</si>
  <si>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</si>
  <si>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</si>
  <si>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</si>
  <si>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</si>
  <si>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</si>
  <si>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</si>
  <si>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</si>
  <si>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</si>
  <si>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</si>
  <si>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</si>
  <si>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</si>
  <si>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</si>
  <si>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</si>
  <si>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</si>
  <si>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</si>
  <si>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</si>
  <si>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</si>
  <si>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</si>
  <si>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</si>
  <si>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</si>
  <si>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</si>
  <si>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</si>
  <si>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</si>
  <si>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</si>
  <si>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</si>
  <si>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</si>
  <si>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</si>
  <si>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</si>
  <si>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</si>
  <si>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</si>
  <si>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</si>
  <si>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</si>
  <si>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</si>
  <si>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</si>
  <si>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</si>
  <si>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</si>
  <si>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</si>
  <si>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</si>
  <si>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</si>
  <si>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</si>
  <si>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</si>
  <si>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</si>
  <si>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</si>
  <si>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</si>
  <si>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</si>
  <si>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</si>
  <si>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</si>
  <si>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</si>
  <si>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</si>
  <si>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</si>
  <si>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</si>
  <si>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</si>
  <si>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</si>
  <si>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</si>
  <si>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</si>
  <si>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</si>
  <si>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</si>
  <si>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</si>
  <si>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</si>
  <si>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</si>
  <si>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</si>
  <si>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</si>
  <si>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</si>
  <si>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</si>
  <si>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</si>
  <si>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</si>
  <si>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</si>
  <si>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</si>
  <si>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</si>
  <si>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</si>
  <si>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</si>
  <si>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</si>
  <si>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</si>
  <si>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</si>
  <si>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</si>
  <si>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</si>
  <si>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</si>
  <si>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</si>
  <si>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</si>
  <si>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</si>
  <si>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</si>
  <si>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</si>
  <si>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</si>
  <si>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</si>
  <si>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</si>
  <si>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</si>
  <si>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</si>
  <si>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</si>
  <si>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</si>
  <si>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</si>
  <si>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</si>
  <si>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</si>
  <si>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</si>
  <si>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</si>
  <si>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</si>
  <si>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</si>
  <si>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</si>
  <si>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</si>
  <si>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</si>
  <si>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</si>
  <si>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</si>
  <si>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</si>
  <si>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</si>
  <si>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</si>
  <si>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</si>
  <si>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</si>
  <si>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</si>
  <si>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</si>
  <si>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</si>
  <si>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</si>
  <si>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</si>
  <si>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</si>
  <si>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</si>
  <si>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</si>
  <si>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</si>
  <si>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</si>
  <si>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</si>
  <si>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</si>
  <si>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</si>
  <si>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</si>
  <si>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</si>
  <si>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</si>
  <si>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</si>
  <si>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</si>
  <si>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</si>
  <si>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</si>
  <si>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</si>
  <si>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</si>
  <si>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</si>
  <si>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</si>
  <si>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</si>
  <si>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</si>
  <si>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</si>
  <si>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</si>
  <si>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</si>
  <si>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</si>
  <si>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</si>
  <si>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</si>
  <si>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</si>
  <si>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</si>
  <si>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</si>
  <si>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</si>
  <si>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</si>
  <si>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</si>
  <si>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</si>
  <si>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</si>
  <si>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</si>
  <si>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</si>
  <si>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</si>
  <si>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</si>
  <si>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</si>
  <si>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</si>
  <si>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</si>
  <si>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</si>
  <si>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</si>
  <si>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</si>
  <si>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</si>
  <si>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</si>
  <si>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</si>
  <si>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</si>
  <si>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</si>
  <si>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</si>
  <si>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</si>
  <si>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</si>
  <si>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</si>
  <si>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</si>
  <si>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</si>
  <si>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</si>
  <si>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</si>
  <si>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</si>
  <si>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</si>
  <si>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</si>
  <si>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</si>
  <si>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</si>
  <si>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</si>
  <si>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</si>
  <si>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</si>
  <si>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</si>
  <si>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</si>
  <si>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</si>
  <si>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</si>
  <si>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</si>
  <si>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</si>
  <si>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</si>
  <si>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</si>
  <si>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</si>
  <si>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</si>
  <si>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</si>
  <si>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</si>
  <si>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</si>
  <si>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</si>
  <si>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</si>
  <si>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</si>
  <si>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</si>
  <si>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</si>
  <si>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</si>
  <si>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</si>
  <si>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</si>
  <si>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</si>
  <si>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</si>
  <si>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</si>
  <si>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</si>
  <si>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</si>
  <si>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</si>
  <si>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</si>
  <si>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</si>
  <si>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</si>
  <si>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</si>
  <si>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</si>
  <si>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</si>
  <si>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</si>
  <si>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</si>
  <si>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</si>
  <si>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</si>
  <si>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</si>
  <si>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</si>
  <si>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</si>
  <si>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</si>
  <si>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</si>
  <si>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</si>
  <si>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</si>
  <si>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</si>
  <si>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</si>
  <si>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</si>
  <si>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</si>
  <si>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</si>
  <si>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</si>
  <si>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</si>
  <si>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</si>
  <si>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</si>
  <si>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</si>
  <si>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</si>
  <si>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</si>
  <si>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</si>
  <si>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</si>
  <si>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</si>
  <si>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</si>
  <si>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</si>
  <si>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</si>
  <si>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</si>
  <si>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</si>
  <si>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</si>
  <si>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</si>
  <si>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</si>
  <si>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</si>
  <si>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</si>
  <si>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</si>
  <si>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</si>
  <si>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</si>
  <si>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</si>
  <si>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</si>
  <si>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</si>
  <si>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</si>
  <si>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</si>
  <si>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</si>
  <si>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</si>
  <si>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</si>
  <si>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</si>
  <si>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</si>
  <si>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</si>
  <si>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</si>
  <si>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</si>
  <si>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</si>
  <si>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</si>
  <si>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</si>
  <si>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</si>
  <si>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</si>
  <si>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</si>
  <si>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</si>
  <si>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</si>
  <si>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</si>
  <si>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</si>
  <si>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</si>
  <si>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</si>
  <si>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</si>
  <si>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</si>
  <si>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</si>
  <si>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</si>
  <si>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</si>
  <si>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</si>
  <si>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</si>
  <si>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</si>
  <si>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</si>
  <si>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</si>
  <si>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</si>
  <si>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</si>
  <si>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</si>
  <si>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</si>
  <si>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</si>
  <si>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</si>
  <si>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</si>
  <si>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</si>
  <si>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</si>
  <si>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</si>
  <si>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</si>
  <si>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</si>
  <si>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</si>
  <si>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</si>
  <si>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</si>
  <si>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</si>
  <si>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</si>
  <si>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</si>
  <si>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</si>
  <si>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</si>
  <si>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</si>
  <si>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</si>
  <si>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</si>
  <si>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</si>
  <si>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</si>
  <si>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</si>
  <si>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</si>
  <si>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</si>
  <si>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</si>
  <si>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</si>
  <si>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</si>
  <si>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</si>
  <si>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</si>
  <si>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</si>
  <si>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</si>
  <si>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</si>
  <si>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</si>
  <si>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</si>
  <si>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</si>
  <si>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</si>
  <si>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</si>
  <si>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</si>
  <si>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</si>
  <si>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</si>
  <si>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</si>
  <si>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</si>
  <si>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</si>
  <si>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</si>
  <si>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</si>
  <si>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</si>
  <si>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</si>
  <si>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</si>
  <si>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</si>
  <si>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</si>
  <si>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</si>
  <si>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</si>
  <si>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</si>
  <si>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</si>
  <si>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</si>
  <si>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</si>
  <si>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</si>
  <si>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</si>
  <si>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</si>
  <si>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</si>
  <si>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</si>
  <si>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</si>
  <si>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</si>
  <si>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</si>
  <si>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</si>
  <si>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</si>
  <si>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</si>
  <si>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</si>
  <si>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</si>
  <si>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</si>
  <si>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</si>
  <si>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</si>
  <si>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</si>
  <si>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</si>
  <si>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</si>
  <si>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</si>
  <si>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</si>
  <si>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</si>
  <si>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</si>
  <si>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</si>
  <si>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</si>
  <si>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</si>
  <si>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</si>
  <si>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</si>
  <si>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</si>
  <si>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</si>
  <si>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</si>
  <si>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</si>
  <si>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</si>
  <si>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</si>
  <si>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</si>
  <si>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</si>
  <si>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</si>
  <si>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</si>
  <si>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</si>
  <si>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</si>
  <si>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</si>
  <si>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</si>
  <si>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</si>
  <si>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</si>
  <si>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</si>
  <si>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</si>
  <si>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</si>
  <si>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</si>
  <si>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</si>
  <si>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</si>
  <si>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</si>
  <si>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</si>
  <si>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</si>
  <si>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</si>
  <si>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</si>
  <si>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</si>
  <si>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</si>
  <si>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</si>
  <si>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</si>
  <si>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</si>
  <si>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</si>
  <si>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</si>
  <si>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</si>
  <si>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</si>
  <si>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</si>
  <si>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</si>
  <si>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</si>
  <si>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</si>
  <si>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</si>
  <si>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</si>
  <si>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</si>
  <si>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</si>
  <si>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</si>
  <si>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</si>
  <si>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</si>
  <si>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</si>
  <si>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</si>
  <si>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</si>
  <si>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</si>
  <si>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</si>
  <si>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</si>
  <si>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</si>
  <si>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</si>
  <si>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</si>
  <si>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</si>
  <si>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</si>
  <si>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</si>
  <si>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</si>
  <si>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</si>
  <si>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</si>
  <si>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</si>
  <si>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</si>
  <si>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</si>
  <si>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</si>
  <si>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</si>
  <si>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</si>
  <si>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</si>
  <si>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</si>
  <si>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</si>
  <si>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</si>
  <si>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</si>
  <si>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</si>
  <si>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</si>
  <si>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</si>
  <si>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</si>
  <si>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</si>
  <si>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</si>
  <si>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</si>
  <si>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</si>
  <si>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</si>
  <si>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</si>
  <si>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</si>
  <si>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</si>
  <si>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</si>
  <si>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</si>
  <si>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</si>
  <si>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</si>
  <si>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</si>
  <si>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</si>
  <si>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</si>
  <si>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</si>
  <si>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</si>
  <si>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</si>
  <si>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</si>
  <si>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</si>
  <si>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</si>
  <si>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</si>
  <si>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</si>
  <si>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</si>
  <si>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</si>
  <si>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</si>
  <si>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</si>
  <si>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</si>
  <si>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</si>
  <si>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</si>
  <si>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</si>
  <si>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</si>
  <si>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</si>
  <si>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</si>
  <si>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</si>
  <si>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</si>
  <si>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</si>
  <si>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</si>
  <si>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</si>
  <si>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</si>
  <si>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</si>
  <si>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</si>
  <si>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</si>
  <si>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</si>
  <si>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</si>
  <si>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</si>
  <si>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</si>
  <si>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</si>
  <si>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</si>
  <si>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</si>
  <si>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</si>
  <si>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</si>
  <si>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</si>
  <si>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</si>
  <si>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</si>
  <si>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</si>
  <si>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</si>
  <si>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</si>
  <si>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</si>
  <si>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</si>
  <si>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</si>
  <si>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</si>
  <si>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</si>
  <si>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</si>
  <si>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</si>
  <si>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</si>
  <si>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</si>
  <si>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</si>
  <si>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</si>
  <si>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</si>
  <si>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</si>
  <si>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</si>
  <si>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</si>
  <si>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</si>
  <si>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</si>
  <si>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</si>
  <si>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</si>
  <si>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</si>
  <si>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</si>
  <si>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</si>
  <si>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</si>
  <si>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</si>
  <si>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</si>
  <si>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</si>
  <si>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</si>
  <si>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</si>
  <si>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</si>
  <si>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</si>
  <si>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</si>
  <si>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</si>
  <si>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</si>
  <si>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</si>
  <si>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</si>
  <si>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</si>
  <si>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</si>
  <si>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</si>
  <si>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</si>
  <si>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</si>
  <si>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</si>
  <si>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</si>
  <si>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</si>
  <si>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</si>
  <si>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</si>
  <si>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</si>
  <si>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</si>
  <si>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</si>
  <si>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</si>
  <si>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</si>
  <si>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</si>
  <si>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</si>
  <si>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</si>
  <si>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</si>
  <si>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</si>
  <si>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</si>
  <si>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</si>
  <si>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</si>
  <si>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</si>
  <si>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</si>
  <si>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</si>
  <si>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</si>
  <si>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</si>
  <si>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</si>
  <si>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</si>
  <si>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</si>
  <si>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</si>
  <si>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</si>
  <si>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</si>
  <si>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</si>
  <si>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</si>
  <si>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</si>
  <si>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</si>
  <si>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</si>
  <si>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</si>
  <si>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</si>
  <si>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</si>
  <si>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</si>
  <si>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</si>
  <si>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</si>
  <si>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</si>
  <si>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</si>
  <si>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</si>
  <si>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</si>
  <si>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</si>
  <si>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</si>
  <si>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</si>
  <si>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</si>
  <si>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</si>
  <si>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</si>
  <si>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</si>
  <si>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</si>
  <si>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</si>
  <si>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</si>
  <si>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</si>
  <si>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</si>
  <si>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</si>
  <si>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</si>
  <si>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</si>
  <si>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</si>
  <si>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</si>
  <si>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</si>
  <si>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</si>
  <si>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</si>
  <si>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</si>
  <si>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</si>
  <si>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</si>
  <si>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</si>
  <si>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</si>
  <si>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</si>
  <si>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</si>
  <si>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</si>
  <si>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</si>
  <si>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</si>
  <si>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</si>
  <si>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</si>
  <si>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</si>
  <si>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</si>
  <si>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</si>
  <si>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</si>
  <si>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</si>
  <si>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</si>
  <si>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</si>
  <si>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</si>
  <si>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</si>
  <si>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</si>
  <si>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</si>
  <si>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</si>
  <si>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</si>
  <si>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</si>
  <si>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</si>
  <si>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</si>
  <si>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</si>
  <si>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</si>
  <si>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</si>
  <si>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</si>
  <si>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</si>
  <si>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</si>
  <si>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</si>
  <si>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</si>
  <si>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</si>
  <si>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</si>
  <si>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</si>
  <si>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</si>
  <si>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</si>
  <si>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</si>
  <si>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</si>
  <si>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</si>
  <si>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</si>
  <si>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</si>
  <si>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</si>
  <si>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</si>
  <si>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</si>
  <si>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</si>
  <si>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</si>
  <si>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</si>
  <si>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</si>
  <si>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</si>
  <si>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</si>
  <si>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</si>
  <si>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</si>
  <si>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</si>
  <si>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</si>
  <si>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</si>
  <si>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</si>
  <si>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</si>
  <si>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</si>
  <si>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</si>
  <si>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</si>
  <si>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</si>
  <si>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</si>
  <si>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</si>
  <si>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</si>
  <si>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</si>
  <si>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</si>
  <si>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</si>
  <si>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</si>
  <si>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</si>
  <si>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</si>
  <si>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</si>
  <si>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</si>
  <si>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</si>
  <si>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</si>
  <si>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</si>
  <si>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</si>
  <si>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</si>
  <si>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</si>
  <si>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</si>
  <si>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</si>
  <si>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</si>
  <si>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</si>
  <si>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</si>
  <si>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</si>
  <si>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</si>
  <si>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</si>
  <si>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</si>
  <si>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</si>
  <si>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</si>
  <si>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</si>
  <si>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</si>
  <si>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</si>
  <si>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</si>
  <si>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</si>
  <si>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</si>
  <si>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</si>
  <si>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</si>
  <si>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</si>
  <si>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</si>
  <si>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</si>
  <si>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</si>
  <si>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</si>
  <si>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</si>
  <si>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</si>
  <si>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</si>
  <si>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</si>
  <si>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</si>
  <si>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</si>
  <si>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</si>
  <si>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</si>
  <si>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</si>
  <si>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</si>
  <si>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</si>
  <si>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</si>
  <si>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</si>
  <si>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</si>
  <si>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</si>
  <si>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</si>
  <si>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</si>
  <si>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</si>
  <si>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</si>
  <si>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</si>
  <si>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</si>
  <si>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</si>
  <si>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</si>
  <si>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</si>
  <si>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</si>
  <si>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</si>
  <si>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</si>
  <si>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</si>
  <si>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</si>
  <si>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</si>
  <si>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</si>
  <si>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</si>
  <si>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</si>
  <si>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</si>
  <si>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</si>
  <si>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</si>
  <si>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</si>
  <si>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</si>
  <si>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</si>
  <si>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</si>
  <si>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</si>
  <si>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</si>
  <si>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</si>
  <si>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</si>
  <si>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</si>
  <si>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</si>
  <si>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</si>
  <si>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</si>
  <si>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</si>
  <si>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</si>
  <si>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</si>
  <si>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</si>
  <si>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</si>
  <si>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</si>
  <si>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</si>
  <si>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</si>
  <si>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</si>
  <si>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</si>
  <si>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</si>
  <si>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</si>
  <si>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</si>
  <si>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</si>
  <si>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</si>
  <si>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</si>
  <si>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</si>
  <si>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</si>
  <si>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</si>
  <si>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</si>
  <si>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</si>
  <si>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</si>
  <si>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</si>
  <si>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</si>
  <si>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</si>
  <si>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</si>
  <si>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</si>
  <si>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</si>
  <si>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</si>
  <si>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</si>
  <si>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</si>
  <si>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</si>
  <si>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</si>
  <si>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</si>
  <si>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</si>
  <si>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</si>
  <si>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</si>
  <si>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</si>
  <si>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</si>
  <si>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</si>
  <si>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</si>
  <si>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</si>
  <si>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</si>
  <si>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</si>
  <si>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</si>
  <si>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</si>
  <si>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</si>
  <si>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</si>
  <si>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</si>
  <si>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</si>
  <si>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</si>
  <si>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</si>
  <si>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</si>
  <si>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</si>
  <si>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</si>
  <si>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</si>
  <si>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</si>
  <si>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</si>
  <si>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</si>
  <si>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</si>
  <si>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</si>
  <si>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</si>
  <si>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</si>
  <si>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</si>
  <si>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</si>
  <si>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</si>
  <si>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</si>
  <si>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</si>
  <si>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</si>
  <si>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</si>
  <si>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</si>
  <si>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</si>
  <si>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</si>
  <si>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</si>
  <si>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</si>
  <si>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</si>
  <si>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</si>
  <si>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</si>
  <si>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</si>
  <si>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</si>
  <si>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</si>
  <si>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</si>
  <si>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</si>
  <si>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</si>
  <si>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</si>
  <si>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</si>
  <si>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</si>
  <si>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</si>
  <si>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</si>
  <si>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</si>
  <si>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</si>
  <si>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</si>
  <si>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</si>
  <si>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</si>
  <si>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</si>
  <si>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</si>
  <si>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</si>
  <si>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</si>
  <si>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</si>
  <si>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</si>
  <si>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</si>
  <si>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</si>
  <si>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</si>
  <si>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</si>
  <si>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</si>
  <si>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</si>
  <si>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</si>
  <si>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</si>
  <si>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</si>
  <si>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</si>
  <si>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</si>
  <si>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</si>
  <si>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</si>
  <si>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</si>
  <si>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</si>
  <si>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</si>
  <si>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</si>
  <si>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</si>
  <si>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</si>
  <si>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</si>
  <si>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</si>
  <si>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</si>
  <si>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</si>
  <si>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</si>
  <si>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</si>
  <si>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</si>
  <si>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</si>
  <si>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</si>
  <si>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</si>
  <si>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</si>
  <si>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</si>
  <si>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</si>
  <si>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</si>
  <si>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</si>
  <si>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</si>
  <si>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</si>
  <si>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</si>
  <si>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</si>
  <si>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</si>
  <si>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</si>
  <si>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</si>
  <si>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</si>
  <si>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</si>
  <si>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</si>
  <si>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</si>
  <si>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</si>
  <si>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</si>
  <si>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</si>
  <si>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</si>
  <si>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</si>
  <si>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</si>
  <si>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</si>
  <si>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</si>
  <si>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</si>
  <si>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</si>
  <si>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</si>
  <si>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</si>
  <si>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</si>
  <si>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</si>
  <si>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</si>
  <si>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</si>
  <si>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</si>
  <si>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</si>
  <si>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</si>
  <si>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</si>
  <si>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</si>
  <si>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</si>
  <si>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</si>
  <si>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</si>
  <si>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</si>
  <si>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</si>
  <si>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</si>
  <si>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</si>
  <si>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</si>
  <si>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</si>
  <si>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</si>
  <si>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</si>
  <si>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</si>
  <si>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</si>
  <si>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</si>
  <si>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</si>
  <si>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</si>
  <si>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</si>
  <si>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</si>
  <si>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</si>
  <si>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</si>
  <si>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</si>
  <si>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</si>
  <si>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</si>
  <si>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</si>
  <si>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</si>
  <si>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</si>
  <si>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</si>
  <si>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</si>
  <si>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</si>
  <si>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</si>
  <si>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</si>
  <si>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</si>
  <si>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</si>
  <si>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</si>
  <si>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</si>
  <si>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</si>
  <si>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</si>
  <si>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</si>
  <si>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</si>
  <si>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</si>
  <si>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</si>
  <si>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</si>
  <si>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</si>
  <si>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</si>
  <si>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</si>
  <si>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</si>
  <si>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</si>
  <si>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</si>
  <si>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</si>
  <si>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</si>
  <si>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</si>
  <si>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</si>
  <si>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</si>
  <si>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</si>
  <si>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</si>
  <si>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</si>
  <si>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</si>
  <si>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</si>
  <si>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</si>
  <si>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</si>
  <si>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</si>
  <si>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</si>
  <si>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</si>
  <si>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</si>
  <si>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</si>
  <si>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</si>
  <si>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</si>
  <si>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</si>
  <si>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</si>
  <si>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</si>
  <si>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</si>
  <si>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</si>
  <si>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</si>
  <si>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</si>
  <si>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</si>
  <si>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</si>
  <si>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</si>
  <si>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</si>
  <si>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</si>
  <si>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</si>
  <si>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</si>
  <si>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</si>
  <si>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</si>
  <si>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</si>
  <si>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</si>
  <si>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</si>
  <si>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</si>
  <si>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</si>
  <si>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</si>
  <si>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</si>
  <si>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</si>
  <si>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</si>
  <si>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</si>
  <si>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</si>
  <si>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</si>
  <si>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</si>
  <si>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</si>
  <si>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</si>
  <si>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</si>
  <si>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</si>
  <si>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</si>
  <si>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</si>
  <si>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</si>
  <si>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</si>
  <si>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</si>
  <si>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</si>
  <si>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</si>
  <si>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</si>
  <si>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</si>
  <si>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</si>
  <si>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</si>
  <si>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</si>
  <si>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</si>
  <si>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</si>
  <si>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</si>
  <si>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</si>
  <si>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</si>
  <si>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</si>
  <si>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</si>
  <si>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</si>
  <si>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</si>
  <si>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</si>
  <si>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</si>
  <si>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</si>
  <si>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</si>
  <si>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</si>
  <si>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</si>
  <si>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</si>
  <si>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</si>
  <si>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</si>
  <si>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</si>
  <si>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</si>
  <si>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</si>
  <si>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</si>
  <si>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</si>
  <si>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</si>
  <si>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</si>
  <si>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</si>
  <si>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</si>
  <si>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</si>
  <si>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</si>
  <si>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</si>
  <si>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</si>
  <si>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</si>
  <si>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</si>
  <si>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</si>
  <si>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</si>
  <si>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</si>
  <si>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</si>
  <si>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</si>
  <si>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</si>
  <si>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</si>
  <si>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</si>
  <si>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</si>
  <si>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</si>
  <si>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</si>
  <si>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</si>
  <si>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</si>
  <si>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</si>
  <si>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</si>
  <si>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</si>
  <si>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</si>
  <si>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</si>
  <si>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</si>
  <si>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</si>
  <si>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</si>
  <si>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</si>
  <si>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</si>
  <si>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</si>
  <si>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</si>
  <si>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</si>
  <si>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</si>
  <si>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</si>
  <si>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</si>
  <si>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</si>
  <si>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</si>
  <si>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</si>
  <si>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</si>
  <si>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</si>
  <si>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</si>
  <si>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</si>
  <si>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</si>
  <si>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</si>
  <si>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</si>
  <si>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</si>
  <si>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</si>
  <si>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</si>
  <si>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</si>
  <si>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</si>
  <si>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</si>
  <si>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</si>
  <si>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</si>
  <si>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</si>
  <si>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</si>
  <si>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</si>
  <si>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</si>
  <si>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</si>
  <si>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</si>
  <si>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</si>
  <si>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</si>
  <si>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</si>
  <si>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</si>
  <si>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</si>
  <si>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</si>
  <si>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</si>
  <si>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</si>
  <si>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</si>
  <si>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</si>
  <si>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</si>
  <si>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</si>
  <si>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</si>
  <si>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</si>
  <si>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</si>
  <si>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</si>
  <si>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</si>
  <si>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</si>
  <si>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</si>
  <si>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</si>
  <si>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</si>
  <si>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</si>
  <si>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</si>
  <si>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</si>
  <si>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</si>
  <si>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</si>
  <si>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</si>
  <si>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</si>
  <si>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</si>
  <si>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</si>
  <si>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</si>
  <si>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</si>
  <si>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</si>
  <si>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</si>
  <si>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</si>
  <si>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</si>
  <si>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</si>
  <si>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</si>
  <si>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</si>
  <si>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</si>
  <si>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</si>
  <si>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</si>
  <si>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</si>
  <si>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</si>
  <si>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</si>
  <si>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</si>
  <si>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</si>
  <si>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</si>
  <si>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</si>
  <si>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</si>
  <si>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</si>
  <si>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</si>
  <si>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</si>
  <si>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</si>
  <si>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</si>
  <si>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</si>
  <si>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</si>
  <si>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</si>
  <si>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</si>
  <si>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</si>
  <si>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</si>
  <si>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</si>
  <si>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</si>
  <si>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</si>
  <si>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</si>
  <si>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</si>
  <si>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</si>
  <si>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</si>
  <si>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</si>
  <si>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</si>
  <si>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</si>
  <si>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</si>
  <si>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</si>
  <si>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</si>
  <si>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</si>
  <si>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</si>
  <si>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</si>
  <si>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</si>
  <si>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</si>
  <si>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</si>
  <si>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</si>
  <si>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</si>
  <si>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</si>
  <si>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</si>
  <si>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</si>
  <si>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</si>
  <si>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</si>
  <si>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</si>
  <si>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</si>
  <si>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</si>
  <si>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</si>
  <si>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</si>
  <si>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</si>
  <si>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</si>
  <si>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</si>
  <si>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</si>
  <si>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</si>
  <si>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</si>
  <si>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</si>
  <si>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</si>
  <si>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</si>
  <si>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</si>
  <si>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</si>
  <si>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</si>
  <si>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</si>
  <si>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</si>
  <si>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</si>
  <si>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</si>
  <si>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</si>
  <si>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</si>
  <si>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</si>
  <si>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</si>
  <si>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</si>
  <si>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</si>
  <si>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</si>
  <si>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</si>
  <si>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</si>
  <si>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</si>
  <si>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</si>
  <si>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</si>
  <si>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</si>
  <si>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</si>
  <si>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</si>
  <si>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</si>
  <si>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</si>
  <si>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</si>
  <si>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</si>
  <si>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</si>
  <si>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</si>
  <si>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</si>
  <si>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</si>
  <si>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</si>
  <si>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</si>
  <si>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</si>
  <si>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</si>
  <si>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</si>
  <si>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</si>
  <si>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</si>
  <si>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</si>
  <si>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</si>
  <si>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</si>
  <si>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</si>
  <si>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</si>
  <si>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</si>
  <si>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</si>
  <si>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</si>
  <si>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</si>
  <si>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</si>
  <si>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</si>
  <si>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</si>
  <si>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</si>
  <si>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</si>
  <si>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</si>
  <si>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</si>
  <si>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</si>
  <si>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</si>
  <si>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</si>
  <si>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</si>
  <si>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</si>
  <si>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</si>
  <si>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</si>
  <si>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</si>
  <si>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</si>
  <si>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</si>
  <si>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</si>
  <si>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</si>
  <si>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</si>
  <si>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</si>
  <si>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</si>
  <si>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</si>
  <si>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</si>
  <si>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</si>
  <si>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</si>
  <si>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</si>
  <si>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</si>
  <si>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</si>
  <si>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</si>
  <si>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</si>
  <si>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</si>
  <si>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</si>
  <si>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</si>
  <si>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</si>
  <si>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</si>
  <si>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</si>
  <si>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</si>
  <si>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</si>
  <si>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</si>
  <si>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</si>
  <si>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</si>
  <si>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</si>
  <si>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</si>
  <si>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</si>
  <si>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</si>
  <si>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</si>
  <si>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</si>
  <si>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</si>
  <si>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</si>
  <si>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</si>
  <si>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</si>
  <si>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</si>
  <si>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</si>
  <si>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</si>
  <si>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</si>
  <si>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</si>
  <si>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</si>
  <si>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</si>
  <si>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</si>
  <si>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</si>
  <si>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</si>
  <si>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</si>
  <si>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</si>
  <si>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</si>
  <si>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</si>
  <si>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</si>
  <si>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</si>
  <si>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</si>
  <si>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</si>
  <si>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</si>
  <si>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</si>
  <si>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</si>
  <si>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</si>
  <si>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</si>
  <si>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</si>
  <si>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</si>
  <si>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</si>
  <si>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</si>
  <si>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</si>
  <si>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</si>
  <si>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</si>
  <si>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</si>
  <si>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</si>
  <si>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</si>
  <si>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</si>
  <si>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</si>
  <si>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</si>
  <si>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</si>
  <si>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</si>
  <si>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</si>
  <si>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</si>
  <si>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</si>
  <si>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</si>
  <si>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</si>
  <si>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</si>
  <si>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</si>
  <si>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</si>
  <si>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</si>
  <si>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</si>
  <si>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</si>
  <si>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</si>
  <si>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</si>
  <si>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</si>
  <si>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</si>
  <si>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</si>
  <si>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</si>
  <si>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</si>
  <si>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</si>
  <si>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</si>
  <si>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</si>
  <si>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</si>
  <si>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</si>
  <si>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</si>
  <si>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</si>
  <si>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</si>
  <si>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</si>
  <si>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</si>
  <si>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</si>
  <si>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</si>
  <si>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</si>
  <si>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</si>
  <si>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</si>
  <si>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</si>
  <si>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</si>
  <si>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</si>
  <si>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</si>
  <si>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</si>
  <si>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</si>
  <si>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</si>
  <si>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</si>
  <si>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</si>
  <si>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</si>
  <si>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</si>
  <si>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</si>
  <si>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</si>
  <si>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</si>
  <si>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</si>
  <si>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</si>
  <si>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</si>
  <si>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</si>
  <si>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</si>
  <si>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</si>
  <si>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</si>
  <si>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</si>
  <si>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</si>
  <si>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</si>
  <si>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</si>
  <si>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</si>
  <si>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</si>
  <si>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</si>
  <si>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</si>
  <si>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</si>
  <si>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</si>
  <si>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</si>
  <si>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</si>
  <si>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</si>
  <si>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</si>
  <si>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</si>
  <si>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</si>
  <si>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</si>
  <si>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</si>
  <si>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</si>
  <si>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</si>
  <si>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</si>
  <si>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</si>
  <si>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</si>
  <si>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</si>
  <si>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</si>
  <si>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</si>
  <si>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</si>
  <si>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</si>
  <si>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</si>
  <si>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</si>
  <si>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</si>
  <si>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</si>
  <si>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</si>
  <si>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</si>
  <si>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</si>
  <si>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</si>
  <si>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</si>
  <si>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</si>
  <si>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</si>
  <si>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</si>
  <si>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</si>
  <si>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</si>
  <si>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</si>
  <si>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</si>
  <si>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</si>
  <si>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</si>
  <si>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</si>
  <si>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</si>
  <si>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</si>
  <si>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</si>
  <si>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</si>
  <si>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</si>
  <si>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</si>
  <si>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</si>
  <si>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</si>
  <si>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</si>
  <si>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</si>
  <si>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</si>
  <si>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</si>
  <si>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</si>
  <si>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</si>
  <si>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</si>
  <si>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</si>
  <si>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</si>
  <si>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</si>
  <si>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</si>
  <si>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</si>
  <si>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</si>
  <si>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</si>
  <si>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</si>
  <si>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</si>
  <si>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</si>
  <si>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</si>
  <si>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</si>
  <si>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</si>
  <si>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</si>
  <si>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</si>
  <si>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</si>
  <si>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</si>
  <si>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</si>
  <si>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</si>
  <si>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</si>
  <si>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</si>
  <si>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</si>
  <si>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</si>
  <si>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</si>
  <si>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</si>
  <si>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</si>
  <si>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</si>
  <si>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</si>
  <si>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</si>
  <si>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</si>
  <si>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</si>
  <si>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</si>
  <si>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</si>
  <si>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</si>
  <si>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</si>
  <si>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</si>
  <si>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</si>
  <si>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</si>
  <si>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</si>
  <si>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</si>
  <si>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</si>
  <si>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</si>
  <si>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</si>
  <si>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</si>
  <si>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</si>
  <si>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</si>
  <si>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</si>
  <si>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</si>
  <si>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</si>
  <si>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</si>
  <si>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</si>
  <si>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</si>
  <si>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</si>
  <si>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</si>
  <si>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</si>
  <si>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</si>
  <si>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</si>
  <si>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</si>
  <si>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</si>
  <si>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</si>
  <si>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</si>
  <si>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</si>
  <si>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</si>
  <si>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</si>
  <si>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</si>
  <si>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</si>
  <si>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</si>
  <si>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</si>
  <si>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</si>
  <si>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</si>
  <si>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</si>
  <si>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</si>
  <si>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</si>
  <si>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</si>
  <si>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</si>
  <si>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</si>
  <si>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</si>
  <si>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</si>
  <si>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</si>
  <si>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</si>
  <si>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</si>
  <si>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</si>
  <si>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</si>
  <si>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</si>
  <si>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</si>
  <si>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</si>
  <si>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</si>
  <si>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</si>
  <si>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</si>
  <si>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</si>
  <si>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</si>
  <si>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</si>
  <si>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</si>
  <si>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</si>
  <si>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</si>
  <si>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</si>
  <si>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</si>
  <si>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</si>
  <si>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</si>
  <si>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</si>
  <si>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</si>
  <si>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</si>
  <si>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</si>
  <si>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</si>
  <si>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</si>
  <si>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</si>
  <si>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</si>
  <si>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</si>
  <si>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</si>
  <si>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</si>
  <si>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</si>
  <si>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</si>
  <si>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</si>
  <si>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</si>
  <si>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</si>
  <si>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</si>
  <si>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</si>
  <si>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</si>
  <si>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</si>
  <si>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</si>
  <si>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</si>
  <si>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</si>
  <si>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</si>
  <si>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</si>
  <si>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</si>
  <si>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</si>
  <si>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</si>
  <si>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</si>
  <si>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</si>
  <si>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</si>
  <si>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</si>
  <si>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</si>
  <si>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</si>
  <si>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</si>
  <si>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</si>
  <si>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</si>
  <si>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</si>
  <si>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</si>
  <si>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</si>
  <si>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</si>
  <si>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</si>
  <si>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</si>
  <si>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</si>
  <si>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</si>
  <si>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</si>
  <si>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</si>
  <si>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</si>
  <si>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</si>
  <si>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</si>
  <si>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</si>
  <si>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</si>
  <si>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</si>
  <si>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</si>
  <si>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</si>
  <si>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</si>
  <si>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</si>
  <si>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</si>
  <si>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</si>
  <si>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</si>
  <si>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</si>
  <si>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</si>
  <si>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</si>
  <si>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</si>
  <si>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</si>
  <si>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</si>
  <si>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</si>
  <si>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</si>
  <si>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</si>
  <si>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</si>
  <si>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</si>
  <si>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</si>
  <si>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</si>
  <si>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</si>
  <si>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</si>
  <si>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</si>
  <si>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</si>
  <si>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</si>
  <si>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</si>
  <si>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</si>
  <si>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</si>
  <si>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</si>
  <si>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</si>
  <si>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</si>
  <si>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</si>
  <si>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</si>
  <si>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</si>
  <si>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</si>
  <si>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</si>
  <si>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</si>
  <si>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</si>
  <si>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</si>
  <si>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</si>
  <si>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</si>
  <si>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</si>
  <si>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</si>
  <si>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</si>
  <si>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</si>
  <si>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</si>
  <si>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</si>
  <si>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</si>
  <si>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</si>
  <si>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</si>
  <si>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</si>
  <si>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</si>
  <si>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</si>
  <si>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</si>
  <si>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</si>
  <si>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</si>
  <si>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</si>
  <si>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</si>
  <si>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</si>
  <si>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</si>
  <si>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</si>
  <si>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</si>
  <si>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</si>
  <si>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</si>
  <si>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</si>
  <si>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</si>
  <si>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</si>
  <si>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</si>
  <si>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</si>
  <si>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</si>
  <si>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</si>
  <si>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</si>
  <si>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</si>
  <si>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</si>
  <si>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</si>
  <si>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</si>
  <si>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</si>
  <si>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</si>
  <si>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</si>
  <si>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</si>
  <si>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</si>
  <si>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</si>
  <si>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</si>
  <si>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</si>
  <si>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</si>
  <si>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</si>
  <si>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</si>
  <si>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</si>
  <si>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</si>
  <si>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</si>
  <si>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</si>
  <si>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</si>
  <si>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</si>
  <si>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</si>
  <si>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</si>
  <si>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</si>
  <si>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</si>
  <si>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</si>
  <si>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</si>
  <si>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</si>
  <si>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</si>
  <si>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</si>
  <si>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</si>
  <si>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</si>
  <si>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</si>
  <si>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</si>
  <si>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</si>
  <si>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</si>
  <si>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</si>
  <si>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</si>
  <si>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</si>
  <si>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</si>
  <si>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</si>
  <si>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</si>
  <si>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</si>
  <si>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</si>
  <si>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</si>
  <si>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</si>
  <si>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</si>
  <si>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</si>
  <si>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</si>
  <si>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</si>
  <si>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</si>
  <si>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</si>
  <si>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</si>
  <si>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</si>
  <si>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</si>
  <si>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</si>
  <si>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</si>
  <si>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</si>
  <si>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</si>
  <si>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</si>
  <si>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</si>
  <si>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</si>
  <si>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</si>
  <si>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</si>
  <si>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</si>
  <si>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</si>
  <si>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</si>
  <si>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</si>
  <si>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</si>
  <si>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</si>
  <si>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</si>
  <si>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</si>
  <si>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</si>
  <si>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</si>
  <si>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</si>
  <si>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</si>
  <si>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</si>
  <si>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</si>
  <si>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</si>
  <si>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</si>
  <si>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</si>
  <si>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</si>
  <si>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</si>
  <si>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</si>
  <si>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</si>
  <si>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</si>
  <si>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</si>
  <si>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</si>
  <si>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</si>
  <si>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</si>
  <si>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</si>
  <si>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</si>
  <si>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</si>
  <si>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</si>
  <si>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</si>
  <si>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</si>
  <si>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</si>
  <si>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</si>
  <si>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</si>
  <si>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</si>
  <si>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</si>
  <si>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</si>
  <si>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</si>
  <si>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</si>
  <si>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</si>
  <si>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</si>
  <si>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</si>
  <si>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</si>
  <si>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</si>
  <si>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</si>
  <si>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</si>
  <si>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</si>
  <si>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</si>
  <si>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</si>
  <si>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</si>
  <si>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</si>
  <si>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</si>
  <si>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</si>
  <si>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</si>
  <si>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</si>
  <si>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</si>
  <si>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</si>
  <si>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</si>
  <si>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</si>
  <si>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</si>
  <si>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</si>
  <si>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</si>
  <si>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</si>
  <si>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</si>
  <si>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</si>
  <si>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</si>
  <si>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</si>
  <si>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</si>
  <si>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</si>
  <si>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</si>
  <si>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</si>
  <si>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</si>
  <si>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</si>
  <si>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</si>
  <si>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</si>
  <si>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</si>
  <si>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</si>
  <si>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</si>
  <si>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</si>
  <si>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</si>
  <si>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</si>
  <si>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</si>
  <si>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</si>
  <si>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</si>
  <si>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</si>
  <si>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</si>
  <si>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</si>
  <si>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</si>
  <si>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</si>
  <si>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</si>
  <si>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</si>
  <si>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</si>
  <si>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</si>
  <si>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</si>
  <si>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</si>
  <si>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</si>
  <si>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</si>
  <si>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</si>
  <si>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</si>
  <si>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</si>
  <si>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</si>
  <si>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</si>
  <si>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</si>
  <si>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</si>
  <si>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</si>
  <si>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</si>
  <si>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</si>
  <si>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</si>
  <si>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</si>
  <si>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</si>
  <si>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</si>
  <si>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</si>
  <si>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</si>
  <si>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</si>
  <si>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</si>
  <si>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</si>
  <si>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</si>
  <si>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</si>
  <si>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</si>
  <si>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</si>
  <si>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</si>
  <si>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</si>
  <si>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</si>
  <si>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</si>
  <si>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</si>
  <si>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</si>
  <si>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</si>
  <si>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</si>
  <si>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</si>
  <si>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</si>
  <si>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</si>
  <si>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</si>
  <si>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</si>
  <si>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</si>
  <si>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</si>
  <si>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</si>
  <si>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</si>
  <si>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</si>
  <si>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</si>
  <si>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</si>
  <si>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</si>
  <si>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</si>
  <si>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</si>
  <si>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</si>
  <si>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</si>
  <si>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</si>
  <si>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</si>
  <si>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</si>
  <si>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</si>
  <si>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</si>
  <si>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</si>
  <si>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</si>
  <si>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</si>
  <si>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</si>
  <si>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</si>
  <si>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</si>
  <si>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</si>
  <si>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</si>
  <si>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</si>
  <si>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</si>
  <si>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</si>
  <si>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</si>
  <si>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</si>
  <si>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</si>
  <si>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</si>
  <si>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</si>
  <si>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</si>
  <si>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</si>
  <si>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</si>
  <si>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</si>
  <si>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</si>
  <si>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</si>
  <si>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</si>
  <si>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</si>
  <si>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</si>
  <si>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</si>
  <si>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</si>
  <si>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</si>
  <si>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</si>
  <si>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</si>
  <si>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</si>
  <si>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</si>
  <si>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</si>
  <si>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</si>
  <si>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</si>
  <si>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</si>
  <si>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</si>
  <si>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</si>
  <si>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</si>
  <si>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</si>
  <si>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</si>
  <si>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</si>
  <si>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</si>
  <si>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</si>
  <si>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</si>
  <si>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</si>
  <si>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</si>
  <si>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</si>
  <si>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</si>
  <si>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</si>
  <si>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</si>
  <si>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</si>
  <si>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</si>
  <si>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</si>
  <si>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</si>
  <si>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</si>
  <si>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</si>
  <si>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</si>
  <si>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</si>
  <si>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</si>
  <si>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</si>
  <si>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</si>
  <si>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</si>
  <si>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</si>
  <si>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</si>
  <si>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</si>
  <si>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</si>
  <si>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</si>
  <si>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</si>
  <si>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</si>
  <si>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</si>
  <si>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</si>
  <si>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</si>
  <si>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</si>
  <si>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</si>
  <si>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</si>
  <si>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</si>
  <si>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</si>
  <si>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</si>
  <si>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</si>
  <si>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</si>
  <si>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</si>
  <si>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</si>
  <si>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</si>
  <si>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</si>
  <si>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</si>
  <si>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</si>
  <si>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</si>
  <si>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</si>
  <si>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</si>
  <si>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</si>
  <si>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</si>
  <si>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</si>
  <si>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</si>
  <si>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</si>
  <si>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</si>
  <si>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</si>
  <si>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</si>
  <si>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</si>
  <si>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</si>
  <si>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</si>
  <si>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</si>
  <si>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</si>
  <si>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</si>
  <si>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</si>
  <si>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</si>
  <si>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</si>
  <si>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</si>
  <si>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</si>
  <si>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</si>
  <si>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</si>
  <si>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</si>
  <si>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</si>
  <si>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</si>
  <si>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</si>
  <si>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</si>
  <si>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</si>
  <si>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</si>
  <si>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</si>
  <si>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</si>
  <si>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</si>
  <si>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</si>
  <si>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</si>
  <si>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</si>
  <si>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</si>
  <si>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</si>
  <si>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</si>
  <si>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</si>
  <si>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</si>
  <si>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</si>
  <si>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</si>
  <si>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</si>
  <si>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</si>
  <si>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</si>
  <si>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</si>
  <si>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</si>
  <si>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</si>
  <si>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</si>
  <si>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</si>
  <si>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</si>
  <si>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</si>
  <si>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</si>
  <si>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</si>
  <si>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</si>
  <si>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</si>
  <si>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</si>
  <si>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</si>
  <si>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</si>
  <si>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</si>
  <si>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</si>
  <si>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</si>
  <si>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</si>
  <si>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</si>
  <si>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</si>
  <si>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</si>
  <si>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</si>
  <si>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</si>
  <si>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</si>
  <si>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</si>
  <si>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</si>
  <si>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</si>
  <si>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</si>
  <si>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</si>
  <si>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</si>
  <si>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</si>
  <si>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</si>
  <si>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</si>
  <si>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</si>
  <si>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</si>
  <si>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</si>
  <si>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</si>
  <si>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</si>
  <si>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</si>
  <si>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</si>
  <si>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</si>
  <si>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</si>
  <si>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</si>
  <si>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</si>
  <si>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</si>
  <si>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</si>
  <si>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</si>
  <si>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</si>
  <si>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</si>
  <si>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</si>
  <si>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</si>
  <si>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</si>
  <si>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</si>
  <si>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</si>
  <si>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</si>
  <si>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</si>
  <si>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</si>
  <si>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</si>
  <si>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</si>
  <si>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</si>
  <si>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</si>
  <si>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</si>
  <si>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</si>
  <si>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</si>
  <si>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</si>
  <si>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</si>
  <si>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</si>
  <si>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</si>
  <si>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</si>
  <si>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</si>
  <si>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</si>
  <si>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</si>
  <si>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</si>
  <si>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</si>
  <si>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</si>
  <si>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</si>
  <si>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</si>
  <si>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</si>
  <si>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</si>
  <si>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</si>
  <si>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</si>
  <si>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</si>
  <si>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</si>
  <si>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</si>
  <si>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</si>
  <si>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</si>
  <si>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</si>
  <si>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</si>
  <si>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</si>
  <si>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</si>
  <si>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</si>
  <si>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</si>
  <si>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</si>
  <si>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</si>
  <si>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</si>
  <si>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</si>
  <si>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</si>
  <si>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</si>
  <si>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</si>
  <si>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</si>
  <si>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</si>
  <si>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</si>
  <si>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</si>
  <si>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</si>
  <si>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</si>
  <si>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</si>
  <si>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</si>
  <si>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</si>
  <si>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</si>
  <si>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</si>
  <si>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</si>
  <si>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</si>
  <si>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</si>
  <si>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</si>
  <si>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</si>
  <si>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</si>
  <si>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</si>
  <si>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</si>
  <si>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</si>
  <si>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</si>
  <si>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</si>
  <si>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</si>
  <si>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</si>
  <si>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</si>
  <si>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</si>
  <si>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</si>
  <si>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</si>
  <si>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</si>
  <si>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</si>
  <si>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</si>
  <si>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</si>
  <si>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</si>
  <si>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</si>
  <si>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</si>
  <si>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</si>
  <si>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</si>
  <si>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</si>
  <si>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</si>
  <si>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</si>
  <si>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</si>
  <si>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</si>
  <si>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</si>
  <si>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</si>
  <si>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</si>
  <si>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</si>
  <si>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</si>
  <si>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</si>
  <si>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</si>
  <si>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</si>
  <si>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</si>
  <si>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</si>
  <si>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</si>
  <si>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</si>
  <si>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</si>
  <si>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</si>
  <si>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</si>
  <si>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</si>
  <si>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</si>
  <si>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</si>
  <si>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</si>
  <si>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</si>
  <si>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</si>
  <si>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</si>
  <si>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</si>
  <si>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</si>
  <si>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</si>
  <si>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</si>
  <si>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</si>
  <si>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</si>
  <si>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</si>
  <si>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</si>
  <si>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</si>
  <si>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</si>
  <si>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</si>
  <si>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</si>
  <si>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</si>
  <si>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</si>
  <si>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</si>
  <si>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</si>
  <si>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</si>
  <si>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</si>
  <si>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</si>
  <si>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</si>
  <si>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</si>
  <si>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</si>
  <si>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</si>
  <si>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</si>
  <si>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</si>
  <si>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</si>
  <si>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</si>
  <si>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</si>
  <si>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</si>
  <si>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</si>
  <si>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</si>
  <si>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</si>
  <si>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</si>
  <si>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</si>
  <si>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</si>
  <si>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</si>
  <si>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</si>
  <si>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</si>
  <si>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</si>
  <si>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</si>
  <si>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</si>
  <si>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</si>
  <si>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</si>
  <si>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</si>
  <si>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</si>
  <si>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</si>
  <si>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</si>
  <si>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</si>
  <si>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</si>
  <si>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</si>
  <si>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</si>
  <si>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</si>
  <si>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</si>
  <si>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</si>
  <si>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</si>
  <si>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</si>
  <si>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</si>
  <si>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</si>
  <si>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</si>
  <si>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</si>
  <si>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</si>
  <si>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</si>
  <si>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</si>
  <si>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</si>
  <si>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</si>
  <si>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</si>
  <si>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</si>
  <si>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</si>
  <si>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</si>
  <si>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</si>
  <si>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</si>
  <si>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</si>
  <si>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</si>
  <si>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</si>
  <si>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</si>
  <si>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</si>
  <si>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</si>
  <si>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</si>
  <si>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</si>
  <si>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</si>
  <si>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</si>
  <si>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</si>
  <si>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</si>
  <si>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</si>
  <si>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</si>
  <si>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</si>
  <si>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</si>
  <si>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</si>
  <si>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</si>
  <si>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</si>
  <si>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</si>
  <si>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</si>
  <si>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</si>
  <si>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</si>
  <si>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</si>
  <si>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</si>
  <si>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</si>
  <si>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</si>
  <si>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</si>
  <si>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</si>
  <si>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</si>
  <si>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</si>
  <si>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</si>
  <si>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</si>
  <si>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</si>
  <si>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</si>
  <si>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</si>
  <si>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</si>
  <si>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</si>
  <si>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</si>
  <si>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</si>
  <si>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</si>
  <si>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</si>
  <si>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</si>
  <si>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</si>
  <si>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</si>
  <si>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</si>
  <si>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</si>
  <si>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</si>
  <si>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</si>
  <si>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</si>
  <si>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</si>
  <si>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</si>
  <si>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</si>
  <si>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</si>
  <si>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</si>
  <si>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</si>
  <si>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</si>
  <si>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</si>
  <si>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</si>
  <si>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</si>
  <si>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</si>
  <si>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</si>
  <si>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</si>
  <si>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</si>
  <si>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</si>
  <si>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</si>
  <si>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</si>
  <si>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</si>
  <si>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</si>
  <si>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</si>
  <si>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</si>
  <si>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</si>
  <si>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</si>
  <si>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</si>
  <si>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</si>
  <si>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</si>
  <si>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</si>
  <si>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</si>
  <si>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</si>
  <si>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</si>
  <si>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</si>
  <si>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</si>
  <si>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</si>
  <si>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</si>
  <si>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</si>
  <si>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</si>
  <si>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</si>
  <si>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</si>
  <si>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</si>
  <si>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</si>
  <si>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</si>
  <si>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</si>
  <si>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</si>
  <si>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</si>
  <si>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</si>
  <si>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</si>
  <si>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</si>
  <si>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</si>
  <si>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</si>
  <si>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</si>
  <si>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</si>
  <si>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</si>
  <si>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</si>
  <si>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</si>
  <si>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</si>
  <si>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</si>
  <si>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</si>
  <si>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</si>
  <si>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</si>
  <si>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</si>
  <si>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</si>
  <si>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</si>
  <si>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</si>
  <si>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</si>
  <si>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</si>
  <si>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</si>
  <si>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</si>
  <si>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</si>
  <si>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</si>
  <si>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</si>
  <si>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</si>
  <si>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</si>
  <si>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</si>
  <si>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</si>
  <si>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</si>
  <si>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</si>
  <si>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</si>
  <si>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</si>
  <si>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</si>
  <si>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</si>
  <si>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</si>
  <si>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</si>
  <si>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</si>
  <si>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</si>
  <si>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</si>
  <si>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</si>
  <si>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</si>
  <si>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</si>
  <si>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</si>
  <si>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</si>
  <si>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</si>
  <si>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</si>
  <si>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</si>
  <si>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</si>
  <si>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</si>
  <si>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</si>
  <si>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</si>
  <si>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</si>
  <si>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</si>
  <si>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</si>
  <si>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</si>
  <si>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</si>
  <si>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</si>
  <si>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</si>
  <si>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</si>
  <si>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</si>
  <si>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</si>
  <si>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</si>
  <si>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</si>
  <si>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</si>
  <si>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</si>
  <si>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</si>
  <si>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</si>
  <si>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</si>
  <si>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</si>
  <si>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</si>
  <si>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</si>
  <si>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</si>
  <si>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</si>
  <si>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</si>
  <si>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</si>
  <si>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</si>
  <si>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</si>
  <si>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</si>
  <si>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</si>
  <si>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</si>
  <si>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</si>
  <si>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</si>
  <si>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</si>
  <si>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</si>
  <si>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</si>
  <si>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</si>
  <si>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</si>
  <si>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</si>
  <si>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</si>
  <si>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</si>
  <si>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</si>
  <si>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</si>
  <si>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</si>
  <si>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</si>
  <si>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</si>
  <si>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</si>
  <si>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</si>
  <si>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</si>
  <si>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</si>
  <si>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</si>
  <si>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</si>
  <si>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</si>
  <si>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</si>
  <si>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</si>
  <si>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</si>
  <si>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</si>
  <si>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</si>
  <si>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</si>
  <si>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</si>
  <si>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</si>
  <si>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</si>
  <si>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</si>
  <si>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</si>
  <si>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</si>
  <si>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</si>
  <si>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</si>
  <si>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</si>
  <si>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</si>
  <si>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</si>
  <si>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</si>
  <si>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</si>
  <si>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</si>
  <si>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</si>
  <si>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</si>
  <si>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</si>
  <si>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</si>
  <si>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</si>
  <si>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</si>
  <si>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</si>
  <si>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</si>
  <si>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</si>
  <si>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</si>
  <si>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</si>
  <si>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</si>
  <si>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</si>
  <si>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</si>
  <si>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</si>
  <si>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</si>
  <si>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</si>
  <si>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</si>
  <si>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</si>
  <si>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</si>
  <si>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</si>
  <si>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</si>
  <si>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</si>
  <si>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</si>
  <si>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</si>
  <si>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</si>
  <si>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</si>
  <si>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</si>
  <si>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</si>
  <si>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</si>
  <si>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</si>
  <si>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</si>
  <si>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</si>
  <si>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</si>
  <si>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</si>
  <si>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</si>
  <si>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</si>
  <si>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</si>
  <si>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</si>
  <si>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</si>
  <si>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</si>
  <si>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</si>
  <si>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</si>
  <si>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</si>
  <si>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</si>
  <si>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</si>
  <si>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</si>
  <si>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</si>
  <si>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</si>
  <si>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</si>
  <si>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</si>
  <si>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</si>
  <si>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</si>
  <si>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</si>
  <si>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</si>
  <si>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</si>
  <si>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</si>
  <si>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</si>
  <si>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</si>
  <si>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</si>
  <si>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</si>
  <si>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</si>
  <si>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</si>
  <si>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</si>
  <si>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</si>
  <si>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</si>
  <si>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</si>
  <si>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</si>
  <si>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</si>
  <si>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</si>
  <si>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</si>
  <si>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</si>
  <si>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</si>
  <si>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</si>
  <si>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</si>
  <si>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</si>
  <si>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</si>
  <si>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</si>
  <si>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</si>
  <si>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</si>
  <si>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</si>
  <si>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</si>
  <si>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</si>
  <si>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</si>
  <si>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</si>
  <si>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</si>
  <si>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</si>
  <si>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</si>
  <si>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</si>
  <si>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</si>
  <si>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</si>
  <si>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</si>
  <si>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</si>
  <si>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</si>
  <si>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</si>
  <si>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</si>
  <si>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</si>
  <si>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</si>
  <si>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</si>
  <si>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</si>
  <si>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</si>
  <si>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</si>
  <si>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</si>
  <si>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</si>
  <si>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</si>
  <si>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</si>
  <si>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</si>
  <si>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</si>
  <si>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</si>
  <si>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</si>
  <si>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</si>
  <si>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</si>
  <si>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</si>
  <si>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</si>
  <si>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</si>
  <si>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</si>
  <si>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</si>
  <si>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</si>
  <si>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</si>
  <si>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</si>
  <si>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</si>
  <si>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</si>
  <si>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</si>
  <si>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</si>
  <si>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</si>
  <si>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</si>
  <si>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</si>
  <si>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</si>
  <si>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</si>
  <si>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</si>
  <si>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</si>
  <si>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</si>
  <si>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</si>
  <si>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</si>
  <si>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</si>
  <si>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</si>
  <si>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</si>
  <si>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</si>
  <si>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</si>
  <si>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</si>
  <si>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</si>
  <si>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</si>
  <si>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</si>
  <si>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</si>
  <si>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</si>
  <si>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</si>
  <si>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</si>
  <si>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</si>
  <si>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</si>
  <si>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</si>
  <si>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</si>
  <si>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</si>
  <si>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</si>
  <si>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</si>
  <si>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</si>
  <si>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</si>
  <si>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</si>
  <si>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</si>
  <si>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</si>
  <si>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</si>
  <si>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</si>
  <si>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</si>
  <si>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</si>
  <si>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</si>
  <si>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</si>
  <si>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</si>
  <si>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</si>
  <si>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</si>
  <si>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</si>
  <si>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</si>
  <si>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</si>
  <si>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</si>
  <si>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</si>
  <si>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</si>
  <si>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</si>
  <si>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</si>
  <si>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</si>
  <si>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</si>
  <si>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</si>
  <si>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</si>
  <si>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</si>
  <si>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</si>
  <si>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</si>
  <si>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</si>
  <si>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</si>
  <si>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</si>
  <si>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</si>
  <si>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</si>
  <si>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</si>
  <si>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</si>
  <si>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</si>
  <si>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</si>
  <si>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</si>
  <si>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</si>
  <si>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</si>
  <si>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</si>
  <si>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</si>
  <si>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</si>
  <si>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</si>
  <si>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</si>
  <si>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</si>
  <si>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</si>
  <si>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</si>
  <si>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</si>
  <si>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</si>
  <si>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</si>
  <si>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</si>
  <si>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</si>
  <si>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</si>
  <si>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</si>
  <si>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</si>
  <si>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</si>
  <si>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</si>
  <si>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</si>
  <si>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</si>
  <si>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</si>
  <si>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</si>
  <si>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</si>
  <si>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</si>
  <si>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</si>
  <si>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</si>
  <si>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</si>
  <si>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</si>
  <si>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</si>
  <si>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</si>
  <si>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</si>
  <si>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</si>
  <si>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</si>
  <si>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</si>
  <si>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</si>
  <si>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</si>
  <si>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</si>
  <si>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</si>
  <si>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</si>
  <si>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</si>
  <si>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</si>
  <si>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</si>
  <si>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</si>
  <si>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</si>
  <si>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</si>
  <si>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</si>
  <si>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</si>
  <si>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</si>
  <si>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</si>
  <si>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</si>
  <si>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</si>
  <si>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</si>
  <si>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</si>
  <si>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</si>
  <si>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</si>
  <si>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</si>
  <si>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</si>
  <si>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</si>
  <si>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</si>
  <si>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</si>
  <si>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</si>
  <si>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</si>
  <si>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</si>
  <si>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</si>
  <si>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</si>
  <si>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</si>
  <si>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</si>
  <si>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</si>
  <si>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</si>
  <si>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</si>
  <si>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</si>
  <si>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</si>
  <si>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</si>
  <si>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</si>
  <si>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</si>
  <si>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</si>
  <si>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</si>
  <si>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</si>
  <si>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</si>
  <si>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</si>
  <si>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</si>
  <si>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</si>
  <si>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</si>
  <si>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</si>
  <si>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</si>
  <si>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</si>
  <si>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</si>
  <si>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</si>
  <si>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</si>
  <si>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</si>
  <si>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</si>
  <si>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</si>
  <si>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</si>
  <si>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</si>
  <si>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</si>
  <si>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</si>
  <si>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</si>
  <si>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</si>
  <si>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</si>
  <si>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</si>
  <si>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</si>
  <si>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</si>
  <si>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</si>
  <si>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</si>
  <si>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</si>
  <si>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</si>
  <si>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</si>
  <si>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</si>
  <si>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</si>
  <si>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</si>
  <si>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</si>
  <si>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</si>
  <si>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</si>
  <si>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</si>
  <si>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</si>
  <si>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</si>
  <si>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</si>
  <si>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</si>
  <si>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</si>
  <si>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</si>
  <si>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</si>
  <si>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</si>
  <si>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</si>
  <si>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</si>
  <si>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</si>
  <si>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</si>
  <si>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</si>
  <si>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</si>
  <si>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</si>
  <si>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</si>
  <si>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</si>
  <si>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</si>
  <si>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</si>
  <si>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</si>
  <si>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</si>
  <si>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</si>
  <si>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</si>
  <si>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</si>
  <si>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</si>
  <si>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</si>
  <si>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</si>
  <si>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</si>
  <si>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</si>
  <si>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</si>
  <si>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</si>
  <si>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</si>
  <si>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</si>
  <si>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</si>
  <si>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</si>
  <si>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</si>
  <si>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</si>
  <si>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</si>
  <si>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</si>
  <si>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</si>
  <si>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</si>
  <si>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</si>
  <si>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</si>
  <si>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</si>
  <si>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</si>
  <si>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</si>
  <si>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</si>
  <si>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</si>
  <si>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</si>
  <si>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</si>
  <si>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</si>
  <si>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</si>
  <si>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</si>
  <si>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</si>
  <si>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</si>
  <si>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</si>
  <si>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</si>
  <si>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</si>
  <si>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</si>
  <si>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</si>
  <si>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</si>
  <si>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</si>
  <si>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</si>
  <si>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</si>
  <si>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</si>
  <si>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</si>
  <si>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</si>
  <si>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</si>
  <si>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</si>
  <si>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</si>
  <si>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</si>
  <si>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</si>
  <si>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</si>
  <si>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</si>
  <si>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</si>
  <si>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</si>
  <si>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</si>
  <si>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</si>
  <si>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</si>
  <si>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</si>
  <si>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</si>
  <si>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</si>
  <si>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</si>
  <si>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</si>
  <si>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</si>
  <si>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</si>
  <si>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</si>
  <si>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</si>
  <si>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</si>
  <si>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</si>
  <si>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</si>
  <si>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</si>
  <si>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</si>
  <si>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</si>
  <si>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</si>
  <si>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</si>
  <si>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</si>
  <si>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</si>
  <si>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</si>
  <si>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</si>
  <si>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</si>
  <si>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</si>
  <si>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</si>
  <si>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</si>
  <si>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</si>
  <si>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</si>
  <si>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</si>
  <si>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</si>
  <si>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</si>
  <si>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</si>
  <si>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</si>
  <si>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</si>
  <si>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</si>
  <si>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</si>
  <si>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</si>
  <si>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</si>
  <si>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</si>
  <si>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</si>
  <si>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</si>
  <si>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</si>
  <si>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</si>
  <si>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</si>
  <si>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</si>
  <si>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</si>
  <si>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</si>
  <si>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</si>
  <si>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</si>
  <si>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</si>
  <si>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</si>
  <si>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</si>
  <si>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</si>
  <si>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</si>
  <si>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</si>
  <si>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</si>
  <si>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</si>
  <si>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</si>
  <si>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</si>
  <si>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</si>
  <si>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</si>
  <si>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</si>
  <si>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</si>
  <si>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</si>
  <si>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</si>
  <si>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</si>
  <si>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</si>
  <si>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</si>
  <si>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</si>
  <si>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</si>
  <si>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</si>
  <si>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</si>
  <si>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</si>
  <si>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</si>
  <si>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</si>
  <si>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</si>
  <si>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</si>
  <si>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</si>
  <si>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</si>
  <si>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</si>
  <si>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</si>
  <si>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</si>
  <si>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</si>
  <si>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</si>
  <si>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</si>
  <si>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</si>
  <si>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</si>
  <si>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</si>
  <si>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</si>
  <si>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</si>
  <si>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</si>
  <si>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</si>
  <si>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</si>
  <si>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</si>
  <si>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</si>
  <si>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</si>
  <si>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</si>
  <si>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</si>
  <si>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</si>
  <si>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</si>
  <si>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</si>
  <si>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</si>
  <si>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</si>
  <si>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</si>
  <si>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</si>
  <si>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</si>
  <si>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</si>
  <si>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</si>
  <si>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</si>
  <si>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</si>
  <si>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</si>
  <si>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</si>
  <si>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</si>
  <si>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</si>
  <si>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</si>
  <si>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</si>
  <si>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</si>
  <si>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</si>
  <si>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</si>
  <si>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</si>
  <si>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</si>
  <si>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</si>
  <si>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</si>
  <si>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</si>
  <si>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</si>
  <si>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</si>
  <si>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</si>
  <si>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</si>
  <si>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</si>
  <si>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</si>
  <si>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</si>
  <si>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</si>
  <si>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</si>
  <si>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</si>
  <si>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</si>
  <si>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</si>
  <si>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</si>
  <si>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</si>
  <si>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</si>
  <si>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</si>
  <si>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</si>
  <si>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</si>
  <si>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</si>
  <si>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</si>
  <si>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</si>
  <si>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</si>
  <si>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</si>
  <si>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</si>
  <si>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</si>
  <si>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</si>
  <si>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</si>
  <si>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</si>
  <si>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</si>
  <si>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</si>
  <si>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</si>
  <si>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</si>
  <si>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</si>
  <si>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</si>
  <si>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</si>
  <si>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</si>
  <si>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</si>
  <si>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</si>
  <si>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</si>
  <si>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</si>
  <si>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</si>
  <si>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</si>
  <si>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</si>
  <si>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</si>
  <si>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</si>
  <si>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</si>
  <si>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</si>
  <si>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</si>
  <si>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</si>
  <si>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</si>
  <si>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</si>
  <si>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</si>
  <si>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</si>
  <si>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</si>
  <si>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</si>
  <si>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</si>
  <si>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</si>
  <si>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</si>
  <si>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</si>
  <si>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</si>
  <si>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</si>
  <si>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</si>
  <si>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</si>
  <si>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</si>
  <si>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</si>
  <si>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</si>
  <si>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</si>
  <si>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</si>
  <si>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</si>
  <si>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</si>
  <si>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</si>
  <si>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</si>
  <si>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</si>
  <si>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</si>
  <si>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</si>
  <si>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</si>
  <si>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</si>
  <si>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</si>
  <si>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</si>
  <si>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</si>
  <si>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</si>
  <si>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</si>
  <si>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</si>
  <si>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</si>
  <si>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</si>
  <si>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</si>
  <si>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</si>
  <si>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</si>
  <si>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</si>
  <si>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</si>
  <si>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</si>
  <si>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</si>
  <si>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</si>
  <si>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</si>
  <si>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</si>
  <si>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</si>
  <si>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</si>
  <si>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</si>
  <si>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</si>
  <si>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</si>
  <si>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</si>
  <si>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</si>
  <si>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</si>
  <si>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</si>
  <si>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</si>
  <si>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</si>
  <si>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</si>
  <si>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</si>
  <si>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</si>
  <si>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</si>
  <si>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</si>
  <si>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</si>
  <si>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</si>
  <si>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</si>
  <si>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</si>
  <si>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</si>
  <si>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</si>
  <si>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</si>
  <si>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</si>
  <si>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</si>
  <si>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</si>
  <si>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</si>
  <si>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</si>
  <si>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</si>
  <si>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</si>
  <si>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</si>
  <si>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</si>
  <si>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</si>
  <si>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</si>
  <si>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</si>
  <si>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</si>
  <si>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</si>
  <si>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</si>
  <si>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</si>
  <si>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</si>
  <si>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</si>
  <si>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</si>
  <si>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</si>
  <si>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</si>
  <si>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</si>
  <si>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</si>
  <si>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</si>
  <si>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</si>
  <si>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</si>
  <si>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</si>
  <si>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</si>
  <si>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</si>
  <si>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</si>
  <si>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</si>
  <si>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</si>
  <si>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</si>
  <si>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</si>
  <si>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</si>
  <si>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</si>
  <si>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</si>
  <si>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</si>
  <si>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</si>
  <si>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</si>
  <si>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</si>
  <si>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</si>
  <si>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</si>
  <si>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</si>
  <si>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</si>
  <si>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</si>
  <si>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</si>
  <si>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</si>
  <si>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</si>
  <si>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</si>
  <si>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</si>
  <si>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</si>
  <si>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</si>
  <si>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</si>
  <si>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</si>
  <si>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</si>
  <si>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</si>
  <si>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</si>
  <si>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</si>
  <si>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</si>
  <si>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</si>
  <si>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</si>
  <si>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</si>
  <si>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</si>
  <si>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</si>
  <si>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</si>
  <si>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</si>
  <si>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</si>
  <si>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</si>
  <si>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</si>
  <si>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</si>
  <si>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</si>
  <si>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</si>
  <si>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</si>
  <si>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</si>
  <si>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</si>
  <si>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</si>
  <si>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</si>
  <si>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</si>
  <si>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</si>
  <si>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</si>
  <si>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</si>
  <si>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</si>
  <si>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</si>
  <si>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</si>
  <si>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</si>
  <si>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</si>
  <si>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</si>
  <si>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</si>
  <si>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</si>
  <si>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</si>
  <si>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</si>
  <si>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</si>
  <si>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</si>
  <si>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</si>
  <si>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</si>
  <si>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</si>
  <si>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</si>
  <si>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</si>
  <si>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</si>
  <si>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</si>
  <si>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</si>
  <si>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</si>
  <si>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</si>
  <si>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</si>
  <si>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</si>
  <si>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</si>
  <si>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</si>
  <si>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</si>
  <si>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</si>
  <si>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</si>
  <si>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</si>
  <si>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</si>
  <si>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</si>
  <si>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</si>
  <si>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</si>
  <si>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</si>
  <si>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</si>
  <si>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</si>
  <si>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</si>
  <si>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</si>
  <si>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</si>
  <si>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</si>
  <si>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</si>
  <si>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</si>
  <si>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</si>
  <si>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</si>
  <si>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</si>
  <si>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</si>
  <si>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</si>
  <si>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</si>
  <si>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</si>
  <si>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</si>
  <si>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</si>
  <si>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</si>
  <si>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</si>
  <si>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</si>
  <si>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</si>
  <si>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</si>
  <si>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</si>
  <si>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</si>
  <si>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</si>
  <si>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</si>
  <si>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</si>
  <si>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</si>
  <si>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</si>
  <si>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</si>
  <si>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</si>
  <si>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</si>
  <si>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</si>
  <si>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</si>
  <si>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</si>
  <si>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</si>
  <si>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</si>
  <si>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</si>
  <si>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</si>
  <si>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</si>
  <si>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</si>
  <si>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</si>
  <si>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</si>
  <si>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</si>
  <si>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</si>
  <si>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</si>
  <si>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</si>
  <si>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</si>
  <si>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</si>
  <si>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</si>
  <si>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</si>
  <si>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</si>
  <si>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</si>
  <si>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</si>
  <si>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</si>
  <si>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</si>
  <si>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</si>
  <si>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</si>
  <si>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</si>
  <si>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</si>
  <si>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</si>
  <si>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</si>
  <si>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</si>
  <si>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</si>
  <si>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</si>
  <si>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</si>
  <si>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</si>
  <si>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</si>
  <si>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</si>
  <si>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</si>
  <si>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</si>
  <si>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</si>
  <si>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</si>
  <si>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</si>
  <si>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</si>
  <si>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</si>
  <si>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</si>
  <si>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</si>
  <si>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</si>
  <si>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</si>
  <si>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</si>
  <si>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</si>
  <si>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</si>
  <si>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</si>
  <si>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</si>
  <si>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</si>
  <si>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</si>
  <si>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</si>
  <si>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</si>
  <si>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</si>
  <si>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</si>
  <si>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</si>
  <si>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</si>
  <si>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</si>
  <si>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</si>
  <si>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</si>
  <si>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</si>
  <si>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</si>
  <si>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</si>
  <si>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</si>
  <si>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</si>
  <si>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</si>
  <si>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</si>
  <si>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</si>
  <si>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</si>
  <si>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</si>
  <si>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</si>
  <si>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</si>
  <si>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</si>
  <si>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</si>
  <si>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</si>
  <si>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</si>
  <si>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</si>
  <si>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</si>
  <si>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</si>
  <si>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</si>
  <si>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</si>
  <si>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</si>
  <si>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</si>
  <si>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</si>
  <si>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</si>
  <si>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</si>
  <si>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</si>
  <si>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</si>
  <si>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</si>
  <si>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</si>
  <si>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</si>
  <si>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</si>
  <si>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</si>
  <si>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</si>
  <si>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</si>
  <si>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</si>
  <si>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</si>
  <si>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</si>
  <si>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</si>
  <si>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</si>
  <si>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</si>
  <si>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</si>
  <si>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</si>
  <si>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</si>
  <si>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</si>
  <si>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</si>
  <si>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</si>
  <si>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</si>
  <si>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</si>
  <si>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</si>
  <si>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</si>
  <si>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</si>
  <si>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</si>
  <si>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</si>
  <si>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</si>
  <si>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</si>
  <si>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</si>
  <si>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</si>
  <si>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</si>
  <si>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</si>
  <si>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</si>
  <si>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</si>
  <si>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</si>
  <si>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</si>
  <si>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</si>
  <si>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</si>
  <si>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</si>
  <si>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</si>
  <si>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</si>
  <si>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</si>
  <si>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</si>
  <si>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</si>
  <si>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</si>
  <si>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</si>
  <si>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</si>
  <si>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</si>
  <si>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</si>
  <si>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</si>
  <si>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</si>
  <si>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</si>
  <si>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</si>
  <si>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</si>
  <si>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</si>
  <si>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</si>
  <si>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</si>
  <si>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</si>
  <si>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</si>
  <si>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</si>
  <si>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</si>
  <si>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</si>
  <si>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</si>
  <si>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</si>
  <si>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</si>
  <si>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</si>
  <si>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</si>
  <si>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</si>
  <si>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</si>
  <si>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</si>
  <si>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</si>
  <si>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</si>
  <si>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</si>
  <si>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</si>
  <si>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</si>
  <si>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</si>
  <si>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</si>
  <si>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</si>
  <si>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</si>
  <si>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</si>
  <si>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</si>
  <si>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</si>
  <si>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</si>
  <si>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</si>
  <si>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</si>
  <si>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</si>
  <si>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</si>
  <si>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</si>
  <si>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</si>
  <si>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</si>
  <si>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</si>
  <si>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</si>
  <si>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</si>
  <si>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</si>
  <si>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</si>
  <si>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</si>
  <si>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</si>
  <si>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</si>
  <si>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</si>
  <si>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</si>
  <si>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</si>
  <si>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</si>
  <si>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</si>
  <si>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</si>
  <si>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</si>
  <si>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</si>
  <si>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</si>
  <si>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</si>
  <si>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</si>
  <si>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</si>
  <si>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</si>
  <si>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</si>
  <si>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</si>
  <si>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</si>
  <si>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</si>
  <si>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</si>
  <si>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</si>
  <si>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</si>
  <si>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</si>
  <si>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</si>
  <si>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</si>
  <si>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</si>
  <si>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</si>
  <si>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</si>
  <si>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</si>
  <si>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</si>
  <si>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</si>
  <si>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</si>
  <si>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</si>
  <si>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</si>
  <si>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</si>
  <si>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</si>
  <si>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</si>
  <si>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</si>
  <si>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</si>
  <si>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</si>
  <si>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</si>
  <si>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</si>
  <si>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</si>
  <si>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</si>
  <si>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</si>
  <si>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</si>
  <si>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</si>
  <si>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</si>
  <si>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</si>
  <si>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</si>
  <si>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</si>
  <si>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</si>
  <si>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</si>
  <si>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</si>
  <si>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</si>
  <si>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</si>
  <si>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</si>
  <si>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</si>
  <si>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</si>
  <si>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</si>
  <si>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</si>
  <si>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</si>
  <si>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</si>
  <si>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</si>
  <si>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</si>
  <si>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</si>
  <si>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</si>
  <si>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</si>
  <si>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</si>
  <si>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</si>
  <si>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</si>
  <si>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</si>
  <si>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</si>
  <si>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</si>
  <si>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</si>
  <si>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</si>
  <si>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</si>
  <si>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</si>
  <si>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</si>
  <si>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</si>
  <si>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</si>
  <si>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</si>
  <si>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</si>
  <si>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</si>
  <si>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</si>
  <si>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</si>
  <si>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</si>
  <si>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</si>
  <si>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</si>
  <si>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</si>
  <si>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</si>
  <si>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</si>
  <si>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</si>
  <si>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</si>
  <si>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</si>
  <si>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</si>
  <si>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</si>
  <si>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</si>
  <si>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</si>
  <si>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</si>
  <si>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</si>
  <si>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</si>
  <si>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</si>
  <si>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</si>
  <si>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</si>
  <si>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</si>
  <si>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</si>
  <si>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</si>
  <si>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</si>
  <si>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</si>
  <si>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</si>
  <si>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</si>
  <si>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</si>
  <si>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</si>
  <si>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</si>
  <si>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</si>
  <si>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</si>
  <si>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</si>
  <si>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</si>
  <si>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</si>
  <si>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</si>
  <si>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</si>
  <si>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</si>
  <si>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</si>
  <si>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</si>
  <si>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</si>
  <si>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</si>
  <si>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</si>
  <si>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</si>
  <si>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</si>
  <si>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</si>
  <si>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</si>
  <si>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</si>
  <si>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</si>
  <si>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</si>
  <si>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</si>
  <si>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</si>
  <si>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</si>
  <si>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</si>
  <si>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</si>
  <si>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</si>
  <si>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</si>
  <si>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</si>
  <si>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</si>
  <si>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</si>
  <si>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</si>
  <si>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</si>
  <si>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</si>
  <si>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</si>
  <si>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</si>
  <si>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</si>
  <si>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</si>
  <si>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</si>
  <si>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</si>
  <si>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</si>
  <si>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</si>
  <si>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</si>
  <si>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</si>
  <si>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</si>
  <si>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</si>
  <si>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</si>
  <si>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</si>
  <si>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</si>
  <si>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</si>
  <si>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</si>
  <si>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</si>
  <si>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</si>
  <si>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</si>
  <si>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</si>
  <si>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</si>
  <si>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</si>
  <si>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</si>
  <si>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</si>
  <si>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</si>
  <si>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</si>
  <si>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</si>
  <si>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</si>
  <si>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</si>
  <si>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</si>
  <si>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</si>
  <si>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</si>
  <si>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</si>
  <si>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</si>
  <si>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</si>
  <si>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</si>
  <si>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</si>
  <si>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</si>
  <si>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</si>
  <si>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</si>
  <si>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</si>
  <si>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</si>
  <si>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</si>
  <si>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</si>
  <si>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</si>
  <si>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</si>
  <si>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</si>
  <si>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</si>
  <si>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</si>
  <si>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</si>
  <si>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</si>
  <si>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</si>
  <si>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</si>
  <si>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</si>
  <si>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</si>
  <si>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</si>
  <si>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</si>
  <si>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</si>
  <si>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</si>
  <si>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</si>
  <si>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</si>
  <si>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</si>
  <si>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</si>
  <si>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</si>
  <si>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</si>
  <si>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</si>
  <si>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</si>
  <si>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</si>
  <si>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</si>
  <si>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</si>
  <si>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</si>
  <si>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</si>
  <si>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</si>
  <si>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</si>
  <si>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</si>
  <si>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</si>
  <si>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</si>
  <si>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</si>
  <si>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</si>
  <si>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</si>
  <si>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</si>
  <si>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</si>
  <si>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</si>
  <si>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</si>
  <si>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</si>
  <si>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</si>
  <si>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</si>
  <si>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</si>
  <si>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</si>
  <si>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</si>
  <si>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</si>
  <si>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</si>
  <si>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</si>
  <si>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</si>
  <si>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</si>
  <si>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</si>
  <si>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</si>
  <si>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</si>
  <si>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</si>
  <si>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</si>
  <si>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</si>
  <si>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</si>
  <si>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</si>
  <si>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</si>
  <si>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</si>
  <si>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</si>
  <si>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</si>
  <si>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</si>
  <si>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</si>
  <si>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</si>
  <si>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</si>
  <si>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</si>
  <si>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</si>
  <si>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</si>
  <si>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</si>
  <si>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</si>
  <si>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</si>
  <si>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</si>
  <si>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</si>
  <si>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</si>
  <si>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</si>
  <si>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</si>
  <si>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</si>
  <si>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</si>
  <si>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</si>
  <si>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</si>
  <si>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</si>
  <si>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</si>
  <si>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</si>
  <si>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</si>
  <si>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</si>
  <si>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</si>
  <si>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</si>
  <si>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</si>
  <si>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</si>
  <si>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</si>
  <si>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</si>
  <si>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</si>
  <si>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</si>
  <si>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</si>
  <si>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</si>
  <si>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</si>
  <si>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</si>
  <si>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</si>
  <si>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</si>
  <si>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</si>
  <si>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</si>
  <si>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</si>
  <si>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</si>
  <si>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</si>
  <si>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</si>
  <si>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</si>
  <si>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</si>
  <si>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</si>
  <si>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</si>
  <si>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</si>
  <si>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</si>
  <si>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</si>
  <si>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</si>
  <si>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</si>
  <si>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</si>
  <si>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</si>
  <si>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</si>
  <si>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</si>
  <si>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</si>
  <si>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</si>
  <si>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</si>
  <si>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</si>
  <si>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</si>
  <si>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</si>
  <si>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</si>
  <si>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</si>
  <si>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</si>
  <si>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</si>
  <si>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</si>
  <si>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</si>
  <si>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</si>
  <si>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</si>
  <si>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</si>
  <si>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</si>
  <si>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</si>
  <si>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</si>
  <si>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</si>
  <si>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</si>
  <si>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</si>
  <si>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</si>
  <si>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</si>
  <si>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</si>
  <si>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</si>
  <si>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</si>
  <si>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</si>
  <si>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</si>
  <si>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</si>
  <si>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</si>
  <si>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</si>
  <si>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</si>
  <si>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</si>
  <si>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</si>
  <si>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</si>
  <si>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</si>
  <si>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</si>
  <si>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</si>
  <si>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</si>
  <si>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</si>
  <si>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</si>
  <si>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</si>
  <si>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</si>
  <si>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</si>
  <si>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</si>
  <si>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</si>
  <si>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</si>
  <si>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</si>
  <si>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</si>
  <si>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</si>
  <si>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</si>
  <si>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</si>
  <si>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</si>
  <si>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</si>
  <si>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</si>
  <si>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</si>
  <si>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</si>
  <si>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</si>
  <si>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</si>
  <si>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</si>
  <si>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</si>
  <si>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</si>
  <si>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</si>
  <si>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</si>
  <si>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</si>
  <si>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</si>
  <si>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</si>
  <si>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</si>
  <si>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</si>
  <si>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</si>
  <si>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</si>
  <si>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</si>
  <si>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</si>
  <si>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</si>
  <si>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</si>
  <si>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</si>
  <si>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</si>
  <si>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</si>
  <si>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</si>
  <si>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</si>
  <si>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</si>
  <si>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</si>
  <si>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</si>
  <si>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</si>
  <si>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</si>
  <si>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</si>
  <si>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</si>
  <si>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</si>
  <si>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</si>
  <si>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</si>
  <si>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</si>
  <si>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</si>
  <si>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</si>
  <si>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</si>
  <si>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</si>
  <si>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</si>
  <si>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</si>
  <si>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</si>
  <si>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</si>
  <si>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</si>
  <si>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</si>
  <si>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</si>
  <si>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</si>
  <si>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</si>
  <si>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</si>
  <si>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</si>
  <si>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</si>
  <si>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</si>
  <si>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</si>
  <si>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</si>
  <si>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</si>
  <si>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</si>
  <si>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</si>
  <si>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</si>
  <si>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</si>
  <si>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</si>
  <si>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</si>
  <si>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</si>
  <si>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</si>
  <si>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</si>
  <si>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</si>
  <si>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</si>
  <si>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</si>
  <si>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</si>
  <si>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</si>
  <si>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</si>
  <si>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</si>
  <si>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</si>
  <si>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</si>
  <si>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</si>
  <si>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</si>
  <si>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</si>
  <si>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</si>
  <si>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</si>
  <si>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</si>
  <si>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</si>
  <si>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</si>
  <si>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</si>
  <si>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</si>
  <si>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</si>
  <si>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</si>
  <si>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</si>
  <si>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</si>
  <si>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</si>
  <si>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</si>
  <si>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</si>
  <si>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</si>
  <si>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</si>
  <si>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</si>
  <si>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</si>
  <si>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</si>
  <si>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</si>
  <si>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</si>
  <si>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</si>
  <si>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</si>
  <si>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</si>
  <si>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</si>
  <si>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</si>
  <si>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</si>
  <si>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</si>
  <si>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</si>
  <si>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</si>
  <si>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</si>
  <si>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</si>
  <si>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</si>
  <si>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</si>
  <si>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</si>
  <si>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</si>
  <si>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</si>
  <si>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</si>
  <si>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</si>
  <si>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</si>
  <si>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</si>
  <si>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</si>
  <si>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</si>
  <si>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</si>
  <si>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</si>
  <si>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</si>
  <si>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</si>
  <si>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</si>
  <si>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</si>
  <si>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</si>
  <si>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</si>
  <si>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</si>
  <si>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</si>
  <si>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</si>
  <si>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</si>
  <si>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</si>
  <si>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</si>
  <si>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</si>
  <si>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</si>
  <si>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</si>
  <si>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</si>
  <si>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</si>
  <si>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</si>
  <si>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</si>
  <si>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</si>
  <si>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</si>
  <si>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</si>
  <si>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</si>
  <si>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</si>
  <si>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</si>
  <si>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</si>
  <si>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</si>
  <si>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</si>
  <si>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</si>
  <si>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</si>
  <si>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</si>
  <si>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</si>
  <si>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</si>
  <si>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</si>
  <si>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</si>
  <si>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</si>
  <si>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</si>
  <si>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</si>
  <si>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</si>
  <si>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</si>
  <si>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</si>
  <si>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</si>
  <si>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</si>
  <si>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</si>
  <si>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</si>
  <si>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</si>
  <si>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</si>
  <si>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</si>
  <si>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</si>
  <si>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</si>
  <si>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</si>
  <si>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</si>
  <si>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</si>
  <si>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</si>
  <si>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</si>
  <si>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</si>
  <si>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</si>
  <si>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</si>
  <si>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</si>
  <si>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</si>
  <si>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</si>
  <si>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</si>
  <si>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</si>
  <si>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</si>
  <si>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</si>
  <si>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</si>
  <si>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</si>
  <si>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</si>
  <si>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</si>
  <si>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</si>
  <si>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</si>
  <si>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</si>
  <si>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</si>
  <si>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</si>
  <si>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</si>
  <si>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</si>
  <si>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</si>
  <si>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</si>
  <si>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</si>
  <si>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</si>
  <si>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</si>
  <si>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</si>
  <si>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</si>
  <si>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</si>
  <si>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</si>
  <si>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</si>
  <si>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</si>
  <si>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</si>
  <si>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</si>
  <si>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</si>
  <si>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</si>
  <si>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</si>
  <si>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</si>
  <si>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</si>
  <si>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</si>
  <si>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</si>
  <si>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</si>
  <si>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</si>
  <si>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</si>
  <si>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</si>
  <si>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</si>
  <si>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</si>
  <si>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</si>
  <si>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</si>
  <si>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</si>
  <si>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</si>
  <si>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</si>
  <si>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</si>
  <si>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</si>
  <si>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</si>
  <si>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</si>
  <si>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</si>
  <si>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</si>
  <si>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</si>
  <si>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</si>
  <si>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</si>
  <si>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</si>
  <si>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</si>
  <si>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</si>
  <si>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</si>
  <si>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</si>
  <si>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</si>
  <si>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</si>
  <si>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</si>
  <si>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</si>
  <si>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</si>
  <si>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</si>
  <si>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</si>
  <si>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</si>
  <si>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</si>
  <si>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</si>
  <si>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</si>
  <si>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</si>
  <si>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</si>
  <si>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</si>
  <si>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</si>
  <si>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</si>
  <si>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</si>
  <si>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</si>
  <si>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</si>
  <si>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</si>
  <si>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</si>
  <si>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</si>
  <si>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</si>
  <si>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</si>
  <si>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</si>
  <si>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</si>
  <si>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</si>
  <si>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</si>
  <si>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</si>
  <si>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</si>
  <si>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</si>
  <si>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</si>
  <si>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</si>
  <si>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</si>
  <si>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</si>
  <si>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</si>
  <si>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</si>
  <si>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</si>
  <si>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</si>
  <si>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</si>
  <si>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</si>
  <si>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</si>
  <si>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</si>
  <si>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</si>
  <si>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</si>
  <si>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</si>
  <si>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</si>
  <si>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</si>
  <si>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</si>
  <si>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</si>
  <si>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</si>
  <si>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</si>
  <si>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</si>
  <si>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</si>
  <si>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</si>
  <si>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</si>
  <si>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</si>
  <si>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</si>
  <si>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</si>
  <si>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</si>
  <si>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</si>
  <si>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</si>
  <si>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</si>
  <si>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</si>
  <si>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</si>
  <si>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</si>
  <si>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</si>
  <si>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</si>
  <si>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</si>
  <si>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</si>
  <si>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</si>
  <si>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</si>
  <si>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</si>
  <si>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</si>
  <si>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</si>
  <si>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</si>
  <si>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</si>
  <si>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</si>
  <si>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</si>
  <si>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</si>
  <si>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</si>
  <si>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</si>
  <si>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</si>
  <si>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</si>
  <si>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</si>
  <si>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</si>
  <si>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</si>
  <si>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</si>
  <si>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</si>
  <si>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</si>
  <si>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</si>
  <si>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</si>
  <si>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</si>
  <si>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</si>
  <si>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</si>
  <si>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</si>
  <si>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</si>
  <si>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</si>
  <si>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</si>
  <si>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</si>
  <si>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</si>
  <si>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</si>
  <si>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</si>
  <si>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</si>
  <si>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</si>
  <si>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</si>
  <si>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</si>
  <si>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</si>
  <si>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</si>
  <si>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</si>
  <si>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</si>
  <si>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</si>
  <si>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</si>
  <si>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</si>
  <si>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</si>
  <si>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</si>
  <si>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</si>
  <si>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</si>
  <si>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</si>
  <si>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</si>
  <si>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</si>
  <si>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</si>
  <si>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</si>
  <si>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</si>
  <si>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</si>
  <si>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</si>
  <si>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</si>
  <si>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</si>
  <si>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</si>
  <si>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</si>
  <si>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</si>
  <si>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</si>
  <si>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</si>
  <si>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</si>
  <si>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</si>
  <si>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</si>
  <si>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</si>
  <si>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</si>
  <si>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</si>
  <si>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</si>
  <si>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</si>
  <si>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</si>
  <si>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</si>
  <si>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</si>
  <si>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</si>
  <si>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</si>
  <si>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</si>
  <si>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</si>
  <si>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</si>
  <si>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</si>
  <si>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</si>
  <si>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</si>
  <si>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</si>
  <si>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</si>
  <si>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</si>
  <si>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</si>
  <si>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</si>
  <si>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</si>
  <si>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</si>
  <si>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</si>
  <si>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</si>
  <si>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</si>
  <si>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</si>
  <si>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</si>
  <si>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</si>
  <si>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</si>
  <si>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</si>
  <si>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</si>
  <si>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</si>
  <si>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</si>
  <si>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</si>
  <si>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</si>
  <si>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</si>
  <si>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</si>
  <si>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</si>
  <si>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</si>
  <si>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</si>
  <si>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</si>
  <si>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</si>
  <si>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</si>
  <si>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</si>
  <si>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</si>
  <si>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</si>
  <si>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</si>
  <si>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</si>
  <si>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</si>
  <si>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</si>
  <si>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</si>
  <si>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</si>
  <si>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</si>
  <si>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</si>
  <si>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</si>
  <si>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</si>
  <si>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</si>
  <si>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</si>
  <si>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</si>
  <si>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</si>
  <si>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</si>
  <si>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</si>
  <si>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</si>
  <si>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</si>
  <si>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</si>
  <si>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</si>
  <si>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</si>
  <si>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</si>
  <si>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</si>
  <si>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</si>
  <si>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</si>
  <si>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</si>
  <si>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</si>
  <si>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</si>
  <si>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</si>
  <si>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</si>
  <si>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</si>
  <si>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</si>
  <si>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</si>
  <si>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</si>
  <si>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</si>
  <si>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</si>
  <si>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</si>
  <si>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</si>
  <si>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</si>
  <si>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</si>
  <si>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</si>
  <si>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</si>
  <si>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</si>
  <si>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</si>
  <si>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</si>
  <si>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</si>
  <si>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</si>
  <si>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</si>
  <si>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</si>
  <si>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</si>
  <si>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</si>
  <si>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</si>
  <si>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</si>
  <si>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</si>
  <si>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</si>
  <si>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</si>
  <si>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</si>
  <si>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</si>
  <si>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</si>
  <si>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</si>
  <si>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</si>
  <si>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</si>
  <si>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</si>
  <si>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</si>
  <si>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</si>
  <si>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</si>
  <si>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</si>
  <si>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</si>
  <si>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</si>
  <si>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</si>
  <si>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</si>
  <si>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</si>
  <si>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</si>
  <si>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</si>
  <si>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</si>
  <si>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</si>
  <si>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</si>
  <si>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</si>
  <si>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</si>
  <si>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</si>
  <si>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</si>
  <si>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</si>
  <si>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</si>
  <si>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</si>
  <si>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</si>
  <si>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</si>
  <si>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</si>
  <si>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</si>
  <si>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</si>
  <si>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</si>
  <si>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</si>
  <si>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</si>
  <si>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</si>
  <si>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</si>
  <si>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</si>
  <si>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</si>
  <si>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</si>
  <si>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</si>
  <si>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</si>
  <si>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</si>
  <si>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</si>
  <si>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</si>
  <si>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</si>
  <si>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</si>
  <si>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</si>
  <si>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</si>
  <si>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</si>
  <si>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</si>
  <si>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</si>
  <si>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</si>
  <si>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</si>
  <si>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</si>
  <si>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</si>
  <si>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</si>
  <si>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</si>
  <si>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</si>
  <si>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</si>
  <si>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</si>
  <si>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</si>
  <si>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</si>
  <si>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</si>
  <si>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</si>
  <si>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</si>
  <si>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</si>
  <si>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</si>
  <si>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</si>
  <si>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</si>
  <si>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</si>
  <si>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</si>
  <si>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</si>
  <si>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</si>
  <si>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</si>
  <si>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</si>
  <si>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</si>
  <si>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</si>
  <si>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</si>
  <si>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</si>
  <si>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</si>
  <si>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</si>
  <si>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</si>
  <si>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</si>
  <si>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</si>
  <si>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</si>
  <si>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</si>
  <si>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</si>
  <si>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</si>
  <si>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</si>
  <si>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</si>
  <si>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</si>
  <si>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</si>
  <si>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</si>
  <si>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</si>
  <si>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</si>
  <si>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</si>
  <si>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</si>
  <si>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</si>
  <si>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</si>
  <si>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</si>
  <si>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</si>
  <si>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</si>
  <si>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</si>
  <si>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</si>
  <si>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</si>
  <si>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</si>
  <si>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</si>
  <si>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</si>
  <si>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</si>
  <si>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</si>
  <si>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</si>
  <si>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</si>
  <si>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</si>
  <si>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</si>
  <si>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</si>
  <si>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</si>
  <si>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</si>
  <si>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</si>
  <si>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</si>
  <si>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</si>
  <si>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</si>
  <si>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</si>
  <si>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</si>
  <si>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</si>
  <si>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</si>
  <si>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</si>
  <si>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</si>
  <si>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</si>
  <si>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</si>
  <si>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</si>
  <si>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</si>
  <si>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</si>
  <si>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</si>
  <si>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</si>
  <si>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</si>
  <si>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</si>
  <si>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</si>
  <si>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</si>
  <si>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</si>
  <si>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</si>
  <si>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</si>
  <si>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</si>
  <si>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</si>
  <si>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</si>
  <si>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</si>
  <si>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</si>
  <si>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</si>
  <si>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</si>
  <si>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</si>
  <si>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</si>
  <si>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</si>
  <si>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</si>
  <si>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</si>
  <si>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</si>
  <si>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</si>
  <si>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</si>
  <si>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</si>
  <si>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</si>
  <si>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</si>
  <si>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</si>
  <si>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</si>
  <si>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</si>
  <si>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</si>
  <si>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</si>
  <si>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</si>
  <si>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</si>
  <si>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</si>
  <si>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</si>
  <si>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</si>
  <si>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</si>
  <si>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</si>
  <si>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</si>
  <si>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</si>
  <si>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</si>
  <si>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</si>
  <si>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</si>
  <si>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</si>
  <si>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</si>
  <si>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</si>
  <si>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</si>
  <si>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</si>
  <si>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</si>
  <si>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</si>
  <si>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</si>
  <si>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</si>
  <si>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</si>
  <si>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</si>
  <si>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</si>
  <si>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</si>
  <si>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</si>
  <si>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</si>
  <si>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</si>
  <si>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</si>
  <si>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</si>
  <si>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</si>
  <si>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</si>
  <si>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</si>
  <si>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</si>
  <si>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</si>
  <si>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</si>
  <si>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</si>
  <si>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</si>
  <si>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</si>
  <si>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</si>
  <si>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</si>
  <si>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</si>
  <si>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</si>
  <si>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</si>
  <si>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</si>
  <si>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</si>
  <si>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</si>
  <si>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</si>
  <si>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</si>
  <si>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</si>
  <si>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</si>
  <si>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</si>
  <si>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</si>
  <si>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</si>
  <si>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</si>
  <si>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</si>
  <si>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</si>
  <si>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</si>
  <si>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</si>
  <si>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</si>
  <si>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</si>
  <si>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</si>
  <si>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</si>
  <si>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</si>
  <si>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</si>
  <si>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</si>
  <si>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</si>
  <si>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</si>
  <si>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</si>
  <si>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</si>
  <si>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</si>
  <si>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</si>
  <si>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</si>
  <si>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</si>
  <si>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</si>
  <si>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</si>
  <si>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</si>
  <si>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</si>
  <si>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</si>
  <si>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</si>
  <si>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</si>
  <si>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</si>
  <si>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</si>
  <si>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</si>
  <si>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</si>
  <si>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</si>
  <si>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</si>
  <si>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</si>
  <si>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</si>
  <si>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</si>
  <si>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</si>
  <si>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</si>
  <si>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</si>
  <si>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</si>
  <si>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</si>
  <si>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</si>
  <si>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</si>
  <si>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</si>
  <si>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</si>
  <si>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</si>
  <si>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</si>
  <si>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</si>
  <si>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</si>
  <si>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</si>
  <si>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</si>
  <si>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</si>
  <si>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</si>
  <si>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</si>
  <si>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</si>
  <si>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</si>
  <si>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</si>
  <si>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</si>
  <si>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</si>
  <si>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</si>
  <si>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</si>
  <si>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</si>
  <si>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</si>
  <si>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</si>
  <si>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</si>
  <si>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</si>
  <si>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</si>
  <si>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</si>
  <si>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</si>
  <si>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</si>
  <si>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</si>
  <si>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</si>
  <si>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</si>
  <si>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</si>
  <si>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</si>
  <si>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</si>
  <si>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</si>
  <si>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</si>
  <si>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</si>
  <si>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</si>
  <si>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</si>
  <si>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</si>
  <si>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</si>
  <si>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</si>
  <si>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</si>
  <si>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</si>
  <si>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</si>
  <si>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</si>
  <si>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</si>
  <si>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</si>
  <si>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</si>
  <si>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</si>
  <si>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</si>
  <si>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</si>
  <si>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</si>
  <si>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</si>
  <si>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</si>
  <si>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</si>
  <si>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</si>
  <si>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</si>
  <si>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</si>
  <si>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</si>
  <si>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</si>
  <si>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</si>
  <si>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</si>
  <si>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</si>
  <si>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</si>
  <si>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</si>
  <si>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</si>
  <si>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</si>
  <si>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</si>
  <si>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</si>
  <si>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</si>
  <si>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</si>
  <si>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</si>
  <si>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</si>
  <si>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</si>
  <si>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</si>
  <si>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</si>
  <si>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</si>
  <si>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</si>
  <si>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</si>
  <si>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</si>
  <si>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</si>
  <si>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</si>
  <si>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</si>
  <si>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</si>
  <si>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</si>
  <si>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</si>
  <si>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</si>
  <si>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</si>
  <si>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</si>
  <si>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</si>
  <si>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</si>
  <si>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</si>
  <si>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</si>
  <si>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</si>
  <si>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</si>
  <si>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</si>
  <si>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</si>
  <si>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</si>
  <si>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</si>
  <si>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</si>
  <si>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</si>
  <si>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</si>
  <si>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</si>
  <si>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</si>
  <si>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</si>
  <si>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</si>
  <si>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</si>
  <si>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</si>
  <si>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</si>
  <si>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</si>
  <si>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</si>
  <si>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</si>
  <si>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</si>
  <si>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</si>
  <si>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</si>
  <si>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</si>
  <si>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</si>
  <si>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</si>
  <si>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</si>
  <si>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</si>
  <si>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</si>
  <si>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</si>
  <si>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</si>
  <si>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</si>
  <si>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</si>
  <si>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</si>
  <si>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</si>
  <si>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</si>
  <si>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</si>
  <si>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</si>
  <si>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</si>
  <si>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</si>
  <si>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</si>
  <si>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</si>
  <si>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</si>
  <si>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</si>
  <si>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</si>
  <si>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</si>
  <si>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</si>
  <si>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</si>
  <si>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</si>
  <si>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</si>
  <si>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</si>
  <si>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</si>
  <si>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</si>
  <si>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</si>
  <si>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</si>
  <si>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</si>
  <si>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</si>
  <si>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</si>
  <si>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</si>
  <si>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</si>
  <si>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</si>
  <si>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</si>
  <si>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</si>
  <si>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</si>
  <si>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</si>
  <si>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</si>
  <si>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</si>
  <si>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</si>
  <si>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</si>
  <si>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</si>
  <si>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</si>
  <si>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</si>
  <si>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</si>
  <si>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</si>
  <si>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</si>
  <si>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</si>
  <si>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</si>
  <si>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</si>
  <si>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</si>
  <si>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</si>
  <si>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</si>
  <si>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</si>
  <si>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</si>
  <si>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</si>
  <si>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</si>
  <si>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</si>
  <si>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</si>
  <si>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</si>
  <si>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</si>
  <si>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</si>
  <si>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</si>
  <si>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</si>
  <si>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</si>
  <si>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</si>
  <si>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</si>
  <si>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</si>
  <si>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</si>
  <si>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</si>
  <si>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</si>
  <si>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</si>
  <si>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</si>
  <si>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</si>
  <si>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</si>
  <si>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</si>
  <si>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</si>
  <si>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</si>
  <si>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</si>
  <si>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</si>
  <si>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</si>
  <si>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</si>
  <si>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</si>
  <si>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</si>
  <si>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</si>
  <si>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</si>
  <si>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</si>
  <si>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</si>
  <si>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</si>
  <si>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</si>
  <si>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</si>
  <si>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</si>
  <si>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</si>
  <si>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</si>
  <si>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</si>
  <si>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</si>
  <si>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</si>
  <si>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</si>
  <si>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</si>
  <si>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</si>
  <si>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</si>
  <si>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</si>
  <si>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</si>
  <si>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</si>
  <si>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</si>
  <si>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</si>
  <si>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</si>
  <si>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</si>
  <si>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</si>
  <si>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</si>
  <si>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</si>
  <si>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</si>
  <si>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</si>
  <si>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</si>
  <si>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</si>
  <si>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</si>
  <si>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</si>
  <si>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</si>
  <si>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</si>
  <si>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</si>
  <si>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</si>
  <si>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</si>
  <si>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</si>
  <si>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</si>
  <si>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</si>
  <si>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</si>
  <si>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</si>
  <si>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</si>
  <si>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</si>
  <si>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</si>
  <si>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</si>
  <si>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</si>
  <si>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</si>
  <si>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</si>
  <si>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</si>
  <si>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</si>
  <si>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</si>
  <si>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</si>
  <si>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</si>
  <si>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</si>
  <si>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</si>
  <si>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</si>
  <si>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</si>
  <si>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</si>
  <si>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</si>
  <si>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</si>
  <si>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</si>
  <si>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</si>
  <si>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</si>
  <si>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</si>
  <si>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</si>
  <si>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</si>
  <si>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</si>
  <si>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</si>
  <si>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</si>
  <si>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</si>
  <si>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</si>
  <si>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</si>
  <si>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</si>
  <si>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</si>
  <si>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</si>
  <si>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</si>
  <si>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</si>
  <si>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</si>
  <si>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</si>
  <si>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</si>
  <si>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</si>
  <si>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</si>
  <si>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</si>
  <si>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</si>
  <si>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</si>
  <si>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</si>
  <si>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</si>
  <si>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</si>
  <si>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</si>
  <si>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</si>
  <si>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</si>
  <si>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</si>
  <si>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</si>
  <si>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</si>
  <si>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</si>
  <si>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</si>
  <si>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</si>
  <si>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</si>
  <si>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</si>
  <si>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</si>
  <si>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</si>
  <si>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</si>
  <si>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</si>
  <si>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</si>
  <si>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</si>
  <si>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</si>
  <si>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</si>
  <si>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</si>
  <si>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</si>
  <si>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</si>
  <si>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</si>
  <si>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</si>
  <si>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</si>
  <si>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</si>
  <si>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</si>
  <si>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</si>
  <si>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</si>
  <si>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</si>
  <si>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</si>
  <si>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</si>
  <si>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</si>
  <si>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</si>
  <si>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</si>
  <si>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</si>
  <si>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</si>
  <si>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</si>
  <si>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</si>
  <si>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</si>
  <si>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</si>
  <si>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</si>
  <si>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</si>
  <si>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</si>
  <si>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</si>
  <si>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</si>
  <si>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</si>
  <si>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</si>
  <si>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</si>
  <si>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</si>
  <si>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</si>
  <si>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</si>
  <si>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</si>
  <si>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</si>
  <si>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</si>
  <si>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</si>
  <si>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</si>
  <si>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</si>
  <si>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</si>
  <si>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</si>
  <si>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</si>
  <si>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</si>
  <si>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</si>
  <si>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</si>
  <si>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</si>
  <si>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</si>
  <si>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</si>
  <si>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</si>
  <si>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</si>
  <si>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</si>
  <si>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</si>
  <si>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</si>
  <si>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</si>
  <si>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</si>
  <si>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</si>
  <si>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</si>
  <si>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</si>
  <si>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</si>
  <si>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</si>
  <si>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</si>
  <si>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</si>
  <si>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</si>
  <si>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</si>
  <si>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</si>
  <si>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</si>
  <si>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</si>
  <si>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</si>
  <si>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</si>
  <si>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</si>
  <si>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</si>
  <si>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</si>
  <si>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</si>
  <si>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</si>
  <si>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</si>
  <si>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</si>
  <si>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</si>
  <si>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</si>
  <si>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</si>
  <si>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</si>
  <si>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</si>
  <si>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</si>
  <si>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</si>
  <si>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</si>
  <si>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</si>
  <si>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</si>
  <si>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</si>
  <si>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</si>
  <si>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</si>
  <si>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</si>
  <si>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</si>
  <si>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</si>
  <si>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</si>
  <si>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</si>
  <si>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</si>
  <si>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</si>
  <si>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</si>
  <si>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</si>
  <si>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</si>
  <si>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</si>
  <si>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</si>
  <si>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</si>
  <si>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</si>
  <si>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</si>
  <si>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</si>
  <si>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</si>
  <si>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</si>
  <si>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</si>
  <si>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</si>
  <si>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</si>
  <si>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</si>
  <si>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</si>
  <si>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</si>
  <si>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</si>
  <si>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</si>
  <si>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</si>
  <si>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</si>
  <si>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</si>
  <si>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</si>
  <si>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</si>
  <si>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</si>
  <si>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</si>
  <si>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</si>
  <si>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</si>
  <si>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</si>
  <si>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</si>
  <si>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</si>
  <si>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</si>
  <si>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</si>
  <si>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</si>
  <si>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</si>
  <si>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</si>
  <si>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</si>
  <si>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</si>
  <si>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</si>
  <si>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</si>
  <si>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</si>
  <si>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</si>
  <si>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</si>
  <si>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</si>
  <si>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</si>
  <si>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</si>
  <si>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</si>
  <si>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</si>
  <si>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</si>
  <si>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</si>
  <si>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</si>
  <si>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</si>
  <si>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</si>
  <si>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</si>
  <si>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</si>
  <si>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</si>
  <si>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</si>
  <si>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</si>
  <si>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</si>
  <si>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</si>
  <si>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</si>
  <si>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</si>
  <si>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</si>
  <si>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</si>
  <si>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</si>
  <si>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</si>
  <si>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</si>
  <si>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</si>
  <si>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</si>
  <si>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</si>
  <si>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</si>
  <si>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</si>
  <si>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</si>
  <si>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</si>
  <si>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</si>
  <si>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</si>
  <si>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</si>
  <si>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</si>
  <si>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</si>
  <si>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</si>
  <si>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</si>
  <si>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</si>
  <si>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</si>
  <si>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</si>
  <si>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</si>
  <si>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</si>
  <si>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</si>
  <si>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</si>
  <si>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</si>
  <si>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</si>
  <si>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</si>
  <si>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</si>
  <si>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</si>
  <si>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</si>
  <si>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</si>
  <si>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</si>
  <si>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</si>
  <si>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</si>
  <si>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</si>
  <si>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</si>
  <si>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</si>
  <si>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</si>
  <si>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</si>
  <si>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</si>
  <si>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</si>
  <si>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</si>
  <si>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</si>
  <si>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</si>
  <si>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</si>
  <si>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</si>
  <si>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</si>
  <si>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</si>
  <si>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</si>
  <si>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</si>
  <si>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</si>
  <si>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</si>
  <si>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</si>
  <si>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</si>
  <si>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</si>
  <si>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</si>
  <si>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</si>
  <si>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</si>
  <si>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</si>
  <si>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</si>
  <si>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</si>
  <si>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</si>
  <si>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</si>
  <si>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</si>
  <si>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</si>
  <si>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</si>
  <si>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</si>
  <si>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</si>
  <si>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</si>
  <si>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</si>
  <si>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</si>
  <si>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</si>
  <si>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</si>
  <si>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</si>
  <si>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</si>
  <si>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</si>
  <si>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</si>
  <si>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</si>
  <si>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</si>
  <si>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</si>
  <si>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</si>
  <si>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</si>
  <si>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</si>
  <si>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</si>
  <si>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</si>
  <si>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</si>
  <si>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</si>
  <si>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</si>
  <si>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</si>
  <si>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</si>
  <si>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</si>
  <si>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</si>
  <si>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</si>
  <si>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</si>
  <si>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</si>
  <si>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</si>
  <si>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</si>
  <si>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</si>
  <si>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</si>
  <si>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</si>
  <si>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</si>
  <si>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</si>
  <si>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</si>
  <si>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</si>
  <si>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</si>
  <si>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</si>
  <si>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</si>
  <si>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</si>
  <si>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</si>
  <si>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</si>
  <si>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</si>
  <si>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</si>
  <si>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</si>
  <si>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</si>
  <si>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</si>
  <si>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</si>
  <si>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</si>
  <si>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</si>
  <si>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</si>
  <si>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</si>
  <si>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</si>
  <si>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</si>
  <si>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</si>
  <si>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</si>
  <si>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</si>
  <si>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</si>
  <si>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</si>
  <si>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</si>
  <si>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</si>
  <si>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</si>
  <si>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</si>
  <si>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</si>
  <si>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</si>
  <si>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</si>
  <si>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</si>
  <si>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</si>
  <si>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</si>
  <si>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</si>
  <si>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</si>
  <si>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</si>
  <si>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</si>
  <si>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</si>
  <si>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</si>
  <si>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</si>
  <si>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</si>
  <si>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</si>
  <si>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</si>
  <si>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</si>
  <si>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</si>
  <si>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</si>
  <si>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</si>
  <si>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</si>
  <si>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</si>
  <si>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</si>
  <si>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</si>
  <si>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</si>
  <si>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</si>
  <si>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</si>
  <si>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</si>
  <si>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</si>
  <si>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</si>
  <si>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</si>
  <si>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</si>
  <si>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</si>
  <si>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</si>
  <si>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</si>
  <si>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</si>
  <si>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</si>
  <si>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</si>
  <si>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</si>
  <si>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</si>
  <si>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</si>
  <si>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</si>
  <si>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</si>
  <si>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</si>
  <si>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</si>
  <si>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</si>
  <si>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</si>
  <si>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</si>
  <si>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</si>
  <si>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</si>
  <si>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</si>
  <si>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</si>
  <si>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</si>
  <si>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</si>
  <si>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</si>
  <si>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</si>
  <si>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</si>
  <si>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</si>
  <si>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</si>
  <si>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</si>
  <si>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</si>
  <si>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</si>
  <si>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</si>
  <si>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</si>
  <si>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</si>
  <si>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</si>
  <si>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</si>
  <si>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</si>
  <si>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</si>
  <si>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</si>
  <si>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</si>
  <si>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</si>
  <si>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</si>
  <si>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</si>
  <si>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</si>
  <si>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</si>
  <si>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</si>
  <si>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</si>
  <si>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</si>
  <si>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</si>
  <si>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</si>
  <si>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</si>
  <si>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</si>
  <si>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</si>
  <si>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</si>
  <si>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</si>
  <si>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</si>
  <si>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</si>
  <si>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</si>
  <si>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</si>
  <si>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</si>
  <si>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</si>
  <si>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</si>
  <si>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</si>
  <si>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</si>
  <si>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</si>
  <si>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</si>
  <si>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</si>
  <si>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</si>
  <si>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</si>
  <si>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</si>
  <si>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</si>
  <si>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</si>
  <si>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</si>
  <si>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</si>
  <si>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</si>
  <si>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</si>
  <si>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</si>
  <si>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</si>
  <si>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</si>
  <si>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</si>
  <si>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</si>
  <si>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</si>
  <si>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</si>
  <si>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</si>
  <si>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</si>
  <si>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</si>
  <si>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</si>
  <si>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</si>
  <si>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</si>
  <si>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</si>
  <si>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</si>
  <si>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</si>
  <si>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</si>
  <si>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</si>
  <si>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</si>
  <si>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</si>
  <si>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</si>
  <si>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</si>
  <si>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</si>
  <si>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</si>
  <si>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</si>
  <si>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</si>
  <si>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</si>
  <si>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</si>
  <si>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</si>
  <si>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</si>
  <si>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</si>
  <si>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</si>
  <si>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</si>
  <si>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</si>
  <si>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</si>
  <si>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</si>
  <si>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</si>
  <si>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</si>
  <si>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</si>
  <si>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</si>
  <si>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</si>
  <si>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</si>
  <si>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</si>
  <si>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</si>
  <si>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</si>
  <si>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</si>
  <si>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</si>
  <si>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</si>
  <si>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</si>
  <si>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</si>
  <si>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</si>
  <si>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</si>
  <si>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</si>
  <si>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</si>
  <si>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</si>
  <si>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</si>
  <si>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</si>
  <si>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</si>
  <si>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</si>
  <si>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</si>
  <si>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</si>
  <si>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</si>
  <si>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</si>
  <si>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</si>
  <si>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</si>
  <si>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</si>
  <si>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</si>
  <si>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</si>
  <si>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</si>
  <si>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</si>
  <si>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</si>
  <si>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</si>
  <si>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</si>
  <si>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</si>
  <si>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</si>
  <si>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</si>
  <si>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</si>
  <si>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</si>
  <si>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</si>
  <si>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</si>
  <si>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</si>
  <si>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</si>
  <si>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</si>
  <si>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</si>
  <si>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</si>
  <si>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</si>
  <si>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</si>
  <si>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</si>
  <si>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</si>
  <si>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</si>
  <si>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</si>
  <si>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</si>
  <si>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</si>
  <si>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</si>
  <si>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</si>
  <si>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</si>
  <si>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</si>
  <si>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</si>
  <si>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</si>
  <si>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</si>
  <si>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</si>
  <si>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</si>
  <si>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</si>
  <si>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</si>
  <si>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</si>
  <si>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</si>
  <si>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</si>
  <si>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</si>
  <si>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</si>
  <si>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</si>
  <si>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</si>
  <si>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</si>
  <si>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</si>
  <si>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</si>
  <si>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</si>
  <si>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</si>
  <si>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</si>
  <si>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</si>
  <si>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</si>
  <si>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</si>
  <si>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</si>
  <si>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</si>
  <si>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</si>
  <si>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</si>
  <si>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</si>
  <si>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</si>
  <si>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</si>
  <si>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</si>
  <si>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</si>
  <si>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</si>
  <si>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</si>
  <si>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</si>
  <si>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</si>
  <si>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</si>
  <si>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</si>
  <si>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</si>
  <si>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</si>
  <si>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</si>
  <si>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</si>
  <si>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</si>
  <si>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</si>
  <si>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</si>
  <si>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</si>
  <si>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</si>
  <si>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</si>
  <si>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</si>
  <si>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</si>
  <si>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</si>
  <si>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</si>
  <si>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</si>
  <si>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</si>
  <si>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</si>
  <si>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</si>
  <si>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</si>
  <si>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</si>
  <si>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</si>
  <si>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</si>
  <si>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</si>
  <si>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</si>
  <si>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</si>
  <si>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</si>
  <si>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</si>
  <si>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</si>
  <si>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</si>
  <si>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</si>
  <si>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</si>
  <si>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</si>
  <si>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</si>
  <si>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</si>
  <si>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</si>
  <si>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</si>
  <si>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</si>
  <si>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</si>
  <si>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</si>
  <si>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</si>
  <si>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</si>
  <si>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</si>
  <si>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</si>
  <si>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</si>
  <si>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</si>
  <si>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</si>
  <si>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</si>
  <si>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</si>
  <si>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</si>
  <si>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</si>
  <si>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</si>
  <si>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</si>
  <si>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</si>
  <si>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</si>
  <si>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</si>
  <si>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</si>
  <si>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</si>
  <si>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</si>
  <si>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</si>
  <si>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</si>
  <si>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</si>
  <si>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</si>
  <si>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</si>
  <si>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</si>
  <si>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</si>
  <si>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</si>
  <si>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</si>
  <si>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</si>
  <si>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</si>
  <si>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</si>
  <si>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</si>
  <si>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</si>
  <si>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</si>
  <si>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</si>
  <si>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</si>
  <si>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</si>
  <si>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</si>
  <si>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</si>
  <si>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</si>
  <si>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</si>
  <si>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</si>
  <si>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</si>
  <si>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</si>
  <si>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</si>
  <si>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</si>
  <si>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</si>
  <si>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</si>
  <si>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</si>
  <si>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</si>
  <si>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</si>
  <si>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</si>
  <si>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</si>
  <si>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</si>
  <si>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</si>
  <si>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</si>
  <si>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</si>
  <si>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</si>
  <si>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</si>
  <si>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</si>
  <si>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</si>
  <si>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</si>
  <si>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</si>
  <si>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</si>
  <si>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</si>
  <si>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</si>
  <si>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</si>
  <si>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</si>
  <si>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</si>
  <si>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</si>
  <si>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</si>
  <si>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</si>
  <si>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</si>
  <si>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</si>
  <si>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</si>
  <si>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</si>
  <si>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</si>
  <si>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</si>
  <si>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</si>
  <si>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</si>
  <si>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</si>
  <si>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</si>
  <si>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</si>
  <si>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</si>
  <si>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</si>
  <si>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</si>
  <si>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</si>
  <si>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</si>
  <si>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</si>
  <si>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</si>
  <si>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</si>
  <si>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</si>
  <si>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</si>
  <si>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</si>
  <si>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</si>
  <si>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</si>
  <si>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</si>
  <si>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</si>
  <si>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</si>
  <si>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</si>
  <si>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</si>
  <si>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</si>
  <si>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</si>
  <si>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</si>
  <si>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</si>
  <si>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</si>
  <si>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</si>
  <si>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</si>
  <si>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</si>
  <si>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</si>
  <si>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</si>
  <si>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</si>
  <si>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</si>
  <si>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</si>
  <si>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</si>
  <si>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</si>
  <si>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</si>
  <si>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</si>
  <si>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</si>
  <si>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</si>
  <si>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</si>
  <si>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</si>
  <si>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</si>
  <si>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</si>
  <si>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</si>
  <si>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</si>
  <si>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</si>
  <si>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</si>
  <si>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</si>
  <si>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</si>
  <si>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</si>
  <si>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</si>
  <si>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</si>
  <si>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</si>
  <si>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</si>
  <si>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</si>
  <si>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</si>
  <si>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</si>
  <si>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</si>
  <si>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</si>
  <si>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</si>
  <si>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</si>
  <si>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</si>
  <si>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</si>
  <si>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</si>
  <si>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</si>
  <si>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</si>
  <si>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</si>
  <si>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</si>
  <si>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</si>
  <si>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</si>
  <si>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</si>
  <si>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</si>
  <si>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</si>
  <si>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</si>
  <si>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</si>
  <si>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</si>
  <si>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</si>
  <si>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</si>
  <si>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</si>
  <si>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</si>
  <si>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</si>
  <si>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</si>
  <si>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</si>
  <si>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</si>
  <si>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</si>
  <si>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</si>
  <si>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</si>
  <si>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</si>
  <si>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</si>
  <si>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</si>
  <si>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</si>
  <si>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</si>
  <si>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</si>
  <si>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</si>
  <si>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</si>
  <si>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</si>
  <si>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</si>
  <si>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</si>
  <si>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</si>
  <si>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</si>
  <si>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</si>
  <si>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</si>
  <si>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</si>
  <si>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</si>
  <si>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</si>
  <si>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</si>
  <si>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</si>
  <si>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</si>
  <si>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</si>
  <si>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</si>
  <si>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</si>
  <si>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</si>
  <si>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</si>
  <si>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</si>
  <si>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</si>
  <si>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</si>
  <si>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</si>
  <si>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</si>
  <si>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</si>
  <si>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</si>
  <si>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</si>
  <si>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</si>
  <si>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</si>
  <si>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</si>
  <si>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</si>
  <si>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</si>
  <si>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</si>
  <si>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</si>
  <si>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</si>
  <si>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</si>
  <si>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</si>
  <si>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</si>
  <si>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</si>
  <si>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</si>
  <si>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</si>
  <si>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</si>
  <si>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</si>
  <si>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</si>
  <si>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</si>
  <si>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</si>
  <si>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</si>
  <si>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</si>
  <si>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</si>
  <si>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</si>
  <si>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</si>
  <si>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</si>
  <si>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</si>
  <si>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</si>
  <si>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</si>
  <si>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</si>
  <si>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</si>
  <si>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</si>
  <si>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</si>
  <si>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</si>
  <si>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</si>
  <si>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</si>
  <si>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</si>
  <si>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</si>
  <si>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</si>
  <si>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</si>
  <si>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</si>
  <si>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</si>
  <si>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</si>
  <si>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</si>
  <si>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</si>
  <si>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</si>
  <si>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</si>
  <si>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</si>
  <si>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</si>
  <si>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</si>
  <si>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</si>
  <si>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</si>
  <si>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</si>
  <si>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</si>
  <si>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</si>
  <si>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</si>
  <si>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</si>
  <si>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</si>
  <si>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</si>
  <si>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</si>
  <si>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</si>
  <si>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</si>
  <si>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</si>
  <si>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</si>
  <si>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</si>
  <si>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</si>
  <si>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</si>
  <si>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</si>
  <si>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</si>
  <si>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</si>
  <si>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</si>
  <si>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</si>
  <si>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</si>
  <si>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</si>
  <si>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</si>
  <si>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</si>
  <si>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</si>
  <si>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</si>
  <si>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</si>
  <si>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</si>
  <si>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</si>
  <si>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</si>
  <si>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</si>
  <si>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</si>
  <si>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</si>
  <si>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</si>
  <si>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</si>
  <si>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</si>
  <si>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</si>
  <si>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</si>
  <si>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</si>
  <si>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</si>
  <si>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</si>
  <si>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</si>
  <si>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</si>
  <si>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</si>
  <si>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</si>
  <si>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</si>
  <si>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</si>
  <si>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</si>
  <si>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</si>
  <si>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</si>
  <si>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</si>
  <si>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</si>
  <si>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</si>
  <si>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</si>
  <si>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</si>
  <si>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</si>
  <si>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</si>
  <si>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</si>
  <si>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</si>
  <si>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</si>
  <si>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</si>
  <si>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</si>
  <si>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</si>
  <si>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</si>
  <si>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</si>
  <si>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</si>
  <si>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</si>
  <si>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</si>
  <si>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</si>
  <si>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</si>
  <si>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</si>
  <si>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</si>
  <si>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</si>
  <si>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</si>
  <si>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</si>
  <si>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</si>
  <si>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</si>
  <si>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</si>
  <si>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</si>
  <si>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</si>
  <si>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</si>
  <si>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</si>
  <si>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</si>
  <si>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</si>
  <si>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</si>
  <si>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</si>
  <si>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</si>
  <si>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</si>
  <si>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</si>
  <si>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</si>
  <si>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</si>
  <si>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</si>
  <si>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</si>
  <si>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</si>
  <si>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</si>
  <si>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</si>
  <si>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</si>
  <si>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</si>
  <si>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</si>
  <si>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</si>
  <si>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</si>
  <si>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</si>
  <si>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</si>
  <si>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</si>
  <si>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</si>
  <si>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</si>
  <si>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</si>
  <si>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</si>
  <si>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</si>
  <si>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</si>
  <si>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</si>
  <si>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</si>
  <si>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</si>
  <si>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</si>
  <si>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</si>
  <si>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</si>
  <si>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</si>
  <si>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</si>
  <si>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</si>
  <si>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</si>
  <si>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</si>
  <si>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</si>
  <si>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</si>
  <si>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</si>
  <si>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</si>
  <si>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</si>
  <si>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</si>
  <si>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</si>
  <si>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</si>
  <si>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</si>
  <si>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</si>
  <si>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</si>
  <si>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</si>
  <si>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</si>
  <si>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</si>
  <si>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</si>
  <si>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</si>
  <si>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</si>
  <si>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</si>
  <si>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</si>
  <si>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</si>
  <si>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</si>
  <si>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</si>
  <si>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</si>
  <si>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</si>
  <si>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</si>
  <si>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</si>
  <si>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</si>
  <si>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</si>
  <si>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</si>
  <si>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</si>
  <si>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</si>
  <si>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</si>
  <si>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</si>
  <si>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</si>
  <si>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</si>
  <si>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</si>
  <si>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</si>
  <si>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</si>
  <si>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</si>
  <si>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</si>
  <si>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</si>
  <si>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</si>
  <si>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</si>
  <si>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</si>
  <si>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</si>
  <si>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</si>
  <si>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</si>
  <si>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</si>
  <si>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</si>
  <si>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</si>
  <si>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</si>
  <si>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</si>
  <si>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</si>
  <si>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</si>
  <si>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</si>
  <si>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</si>
  <si>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</si>
  <si>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</si>
  <si>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</si>
  <si>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</si>
  <si>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</si>
  <si>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</si>
  <si>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</si>
  <si>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</si>
  <si>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</si>
  <si>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</si>
  <si>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</si>
  <si>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</si>
  <si>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</si>
  <si>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</si>
  <si>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</si>
  <si>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</si>
  <si>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</si>
  <si>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</si>
  <si>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</si>
  <si>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</si>
  <si>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</si>
  <si>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</si>
  <si>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</si>
  <si>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</si>
  <si>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</si>
  <si>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</si>
  <si>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</si>
  <si>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</si>
  <si>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</si>
  <si>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</si>
  <si>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</si>
  <si>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</si>
  <si>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</si>
  <si>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</si>
  <si>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</si>
  <si>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</si>
  <si>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</si>
  <si>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</si>
  <si>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</si>
  <si>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</si>
  <si>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</si>
  <si>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</si>
  <si>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</si>
  <si>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</si>
  <si>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</si>
  <si>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</si>
  <si>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</si>
  <si>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</si>
  <si>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</si>
  <si>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</si>
  <si>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</si>
  <si>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</si>
  <si>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</si>
  <si>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</si>
  <si>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</si>
  <si>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</si>
  <si>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</si>
  <si>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</si>
  <si>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</si>
  <si>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</si>
  <si>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</si>
  <si>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</si>
  <si>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</si>
  <si>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</si>
  <si>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</si>
  <si>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</si>
  <si>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</si>
  <si>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</si>
  <si>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</si>
  <si>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</si>
  <si>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</si>
  <si>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</si>
  <si>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</si>
  <si>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</si>
  <si>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</si>
  <si>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</si>
  <si>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</si>
  <si>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</si>
  <si>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</si>
  <si>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</si>
  <si>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</si>
  <si>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</si>
  <si>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</si>
  <si>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</si>
  <si>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</si>
  <si>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</si>
  <si>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</si>
  <si>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</si>
  <si>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</si>
  <si>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</si>
  <si>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</si>
  <si>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</si>
  <si>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</si>
  <si>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</si>
  <si>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</si>
  <si>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</si>
  <si>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</si>
  <si>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</si>
  <si>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</si>
  <si>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</si>
  <si>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</si>
  <si>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</si>
  <si>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</si>
  <si>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</si>
  <si>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</si>
  <si>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</si>
  <si>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</si>
  <si>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</si>
  <si>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</si>
  <si>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</si>
  <si>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</si>
  <si>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</si>
  <si>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</si>
  <si>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</si>
  <si>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</si>
  <si>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</si>
  <si>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</si>
  <si>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</si>
  <si>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</si>
  <si>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</si>
  <si>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</si>
  <si>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</si>
  <si>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</si>
  <si>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</si>
  <si>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</si>
  <si>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</si>
  <si>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</si>
  <si>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</si>
  <si>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</si>
  <si>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</si>
  <si>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</si>
  <si>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</si>
  <si>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</si>
  <si>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</si>
  <si>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</si>
  <si>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</si>
  <si>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</si>
  <si>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</si>
  <si>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</si>
  <si>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</si>
  <si>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</si>
  <si>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</si>
  <si>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</si>
  <si>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</si>
  <si>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</si>
  <si>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</si>
  <si>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</si>
  <si>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</si>
  <si>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</si>
  <si>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</si>
  <si>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</si>
  <si>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</si>
  <si>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</si>
  <si>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</si>
  <si>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</si>
  <si>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</si>
  <si>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</si>
  <si>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</si>
  <si>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</si>
  <si>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</si>
  <si>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</si>
  <si>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</si>
  <si>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</si>
  <si>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</si>
  <si>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</si>
  <si>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</si>
  <si>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</si>
  <si>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</si>
  <si>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</si>
  <si>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</si>
  <si>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</si>
  <si>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</si>
  <si>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</si>
  <si>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</si>
  <si>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</si>
  <si>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</si>
  <si>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</si>
  <si>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</si>
  <si>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</si>
  <si>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</si>
  <si>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</si>
  <si>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</si>
  <si>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</si>
  <si>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</si>
  <si>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</si>
  <si>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</si>
  <si>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</si>
  <si>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</si>
  <si>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</si>
  <si>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</si>
  <si>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</si>
  <si>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</si>
  <si>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</si>
  <si>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</si>
  <si>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</si>
  <si>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</si>
  <si>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</si>
  <si>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</si>
  <si>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</si>
  <si>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</si>
  <si>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</si>
  <si>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</si>
  <si>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</si>
  <si>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</si>
  <si>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</si>
  <si>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</si>
  <si>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</si>
  <si>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</si>
  <si>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</si>
  <si>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</si>
  <si>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</si>
  <si>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</si>
  <si>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</si>
  <si>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</si>
  <si>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</si>
  <si>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</si>
  <si>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</si>
  <si>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</si>
  <si>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</si>
  <si>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</si>
  <si>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</si>
  <si>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</si>
  <si>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</si>
  <si>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</si>
  <si>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</si>
  <si>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</si>
  <si>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</si>
  <si>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</si>
  <si>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</si>
  <si>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</si>
  <si>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</si>
  <si>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</si>
  <si>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</si>
  <si>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</si>
  <si>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</si>
  <si>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</si>
  <si>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</si>
  <si>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</si>
  <si>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</si>
  <si>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</si>
  <si>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</si>
  <si>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</si>
  <si>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</si>
  <si>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</si>
  <si>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</si>
  <si>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</si>
  <si>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</si>
  <si>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</si>
  <si>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</si>
  <si>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</si>
  <si>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</si>
  <si>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</si>
  <si>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</si>
  <si>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</si>
  <si>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</si>
  <si>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</si>
  <si>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</si>
  <si>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</si>
  <si>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</si>
  <si>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</si>
  <si>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</si>
  <si>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</si>
  <si>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</si>
  <si>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</si>
  <si>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</si>
  <si>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</si>
  <si>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</si>
  <si>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</si>
  <si>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</si>
  <si>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</si>
  <si>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</si>
  <si>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</si>
  <si>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</si>
  <si>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</si>
  <si>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</si>
  <si>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</si>
  <si>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</si>
  <si>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</si>
  <si>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</si>
  <si>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</si>
  <si>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</si>
  <si>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</si>
  <si>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</si>
  <si>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</si>
  <si>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</si>
  <si>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</si>
  <si>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</si>
  <si>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</si>
  <si>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</si>
  <si>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</si>
  <si>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</si>
  <si>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</si>
  <si>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</si>
  <si>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</si>
  <si>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</si>
  <si>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</si>
  <si>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</si>
  <si>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</si>
  <si>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</si>
  <si>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</si>
  <si>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</si>
  <si>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</si>
  <si>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</si>
  <si>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</si>
  <si>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</si>
  <si>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</si>
  <si>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</si>
  <si>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</si>
  <si>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</si>
  <si>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</si>
  <si>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</si>
  <si>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</si>
  <si>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</si>
  <si>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</si>
  <si>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</si>
  <si>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</si>
  <si>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</si>
  <si>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</si>
  <si>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</si>
  <si>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</si>
  <si>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</si>
  <si>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</si>
  <si>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</si>
  <si>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</si>
  <si>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</si>
  <si>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</si>
  <si>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</si>
  <si>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</si>
  <si>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</si>
  <si>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</si>
  <si>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</si>
  <si>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</si>
  <si>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</si>
  <si>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</si>
  <si>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</si>
  <si>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</si>
  <si>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</si>
  <si>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</si>
  <si>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</si>
  <si>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</si>
  <si>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</si>
  <si>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</si>
  <si>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</si>
  <si>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</si>
  <si>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</si>
  <si>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</si>
  <si>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</si>
  <si>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</si>
  <si>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</si>
  <si>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</si>
  <si>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</si>
  <si>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</si>
  <si>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</si>
  <si>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</si>
  <si>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</si>
  <si>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</si>
  <si>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</si>
  <si>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</si>
  <si>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</si>
  <si>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</si>
  <si>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</si>
  <si>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</si>
  <si>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</si>
  <si>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</si>
  <si>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</si>
  <si>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</si>
  <si>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</si>
  <si>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</si>
  <si>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</si>
  <si>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</si>
  <si>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</si>
  <si>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</si>
  <si>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</si>
  <si>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</si>
  <si>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</si>
  <si>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</si>
  <si>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</si>
  <si>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</si>
  <si>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</si>
  <si>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</si>
  <si>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</si>
  <si>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</si>
  <si>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</si>
  <si>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</si>
  <si>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</si>
  <si>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</si>
  <si>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</si>
  <si>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</si>
  <si>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</si>
  <si>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</si>
  <si>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</si>
  <si>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</si>
  <si>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</si>
  <si>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</si>
  <si>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</si>
  <si>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</si>
  <si>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</si>
  <si>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</si>
  <si>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</si>
  <si>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</si>
  <si>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</si>
  <si>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</si>
  <si>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</si>
  <si>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</si>
  <si>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</si>
  <si>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</si>
  <si>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</si>
  <si>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</si>
  <si>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</si>
  <si>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</si>
  <si>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</si>
  <si>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</si>
  <si>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</si>
  <si>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</si>
  <si>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</si>
  <si>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</si>
  <si>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</si>
  <si>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</si>
  <si>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</si>
  <si>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</si>
  <si>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</si>
  <si>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</si>
  <si>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</si>
  <si>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</si>
  <si>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</si>
  <si>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</si>
  <si>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</si>
  <si>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</si>
  <si>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</si>
  <si>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</si>
  <si>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</si>
  <si>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</si>
  <si>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</si>
  <si>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</si>
  <si>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</si>
  <si>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</si>
  <si>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</si>
  <si>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</si>
  <si>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</si>
  <si>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</si>
  <si>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</si>
  <si>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</si>
  <si>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</si>
  <si>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</si>
  <si>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</si>
  <si>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</si>
  <si>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</si>
  <si>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</si>
  <si>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</si>
  <si>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</si>
  <si>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</si>
  <si>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</si>
  <si>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</si>
  <si>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</si>
  <si>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</si>
  <si>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</si>
  <si>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</si>
  <si>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</si>
  <si>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</si>
  <si>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</si>
  <si>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</si>
  <si>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</si>
  <si>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</si>
  <si>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</si>
  <si>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</si>
  <si>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</si>
  <si>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</si>
  <si>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</si>
  <si>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</si>
  <si>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</si>
  <si>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</si>
  <si>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</si>
  <si>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</si>
  <si>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</si>
  <si>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</si>
  <si>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</si>
  <si>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</si>
  <si>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</si>
  <si>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</si>
  <si>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</si>
  <si>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</si>
  <si>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</si>
  <si>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</si>
  <si>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</si>
  <si>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</si>
  <si>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</si>
  <si>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</si>
  <si>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</si>
  <si>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</si>
  <si>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</si>
  <si>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</si>
  <si>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</si>
  <si>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</si>
  <si>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</si>
  <si>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</si>
  <si>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</si>
  <si>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</si>
  <si>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</si>
  <si>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</si>
  <si>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</si>
  <si>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</si>
  <si>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</si>
  <si>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</si>
  <si>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</si>
  <si>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</si>
  <si>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</si>
  <si>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</si>
  <si>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</si>
  <si>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</si>
  <si>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</si>
  <si>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</si>
  <si>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</si>
  <si>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</si>
  <si>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</si>
  <si>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</si>
  <si>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</si>
  <si>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</si>
  <si>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</si>
  <si>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</si>
  <si>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</si>
  <si>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</si>
  <si>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</si>
  <si>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</si>
  <si>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</si>
  <si>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</si>
  <si>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</si>
  <si>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</si>
  <si>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</si>
  <si>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</si>
  <si>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</si>
  <si>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</si>
  <si>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</si>
  <si>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</si>
  <si>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</si>
  <si>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</si>
  <si>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</si>
  <si>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</si>
  <si>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</si>
  <si>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</si>
  <si>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</si>
  <si>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</si>
  <si>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</si>
  <si>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</si>
  <si>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</si>
  <si>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</si>
  <si>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</si>
  <si>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</si>
  <si>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</si>
  <si>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</si>
  <si>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</si>
  <si>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</si>
  <si>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</si>
  <si>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</si>
  <si>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</si>
  <si>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</si>
  <si>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</si>
  <si>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</si>
  <si>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</si>
  <si>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</si>
  <si>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</si>
  <si>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</si>
  <si>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</si>
  <si>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</si>
  <si>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</si>
  <si>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</si>
  <si>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</si>
  <si>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</si>
  <si>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</si>
  <si>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</si>
  <si>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</si>
  <si>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</si>
  <si>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</si>
  <si>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</si>
  <si>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</si>
  <si>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</si>
  <si>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</si>
  <si>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</si>
  <si>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</si>
  <si>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</si>
  <si>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</si>
  <si>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</si>
  <si>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</si>
  <si>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</si>
  <si>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</si>
  <si>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</si>
  <si>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</si>
  <si>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</si>
  <si>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</si>
  <si>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</si>
  <si>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</si>
  <si>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</si>
  <si>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</si>
  <si>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</si>
  <si>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</si>
  <si>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</si>
  <si>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</si>
  <si>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</si>
  <si>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</si>
  <si>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</si>
  <si>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</si>
  <si>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</si>
  <si>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</si>
  <si>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</si>
  <si>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</si>
  <si>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</si>
  <si>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</si>
  <si>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</si>
  <si>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</si>
  <si>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</si>
  <si>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</si>
  <si>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</si>
  <si>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</si>
  <si>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</si>
  <si>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</si>
  <si>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</si>
  <si>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</si>
  <si>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</si>
  <si>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</si>
  <si>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</si>
  <si>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</si>
  <si>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</si>
  <si>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</si>
  <si>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</si>
  <si>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</si>
  <si>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</si>
  <si>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</si>
  <si>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</si>
  <si>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</si>
  <si>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</si>
  <si>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</si>
  <si>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</si>
  <si>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</si>
  <si>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</si>
  <si>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</si>
  <si>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</si>
  <si>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</si>
  <si>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</si>
  <si>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</si>
  <si>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</si>
  <si>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</si>
  <si>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</si>
  <si>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</si>
  <si>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</si>
  <si>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</si>
  <si>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</si>
  <si>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</si>
  <si>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</si>
  <si>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</si>
  <si>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</si>
  <si>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</si>
  <si>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</si>
  <si>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</si>
  <si>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</si>
  <si>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</si>
  <si>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</si>
  <si>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</si>
  <si>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</si>
  <si>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</si>
  <si>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</si>
  <si>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</si>
  <si>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</si>
  <si>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</si>
  <si>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</si>
  <si>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</si>
  <si>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</si>
  <si>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</si>
  <si>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</si>
  <si>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</si>
  <si>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</si>
  <si>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</si>
  <si>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</si>
  <si>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</si>
  <si>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</si>
  <si>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</si>
  <si>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</si>
  <si>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</si>
  <si>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</si>
  <si>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</si>
  <si>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</si>
  <si>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</si>
  <si>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</si>
  <si>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</si>
  <si>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</si>
  <si>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</si>
  <si>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</si>
  <si>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</si>
  <si>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</si>
  <si>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</si>
  <si>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</si>
  <si>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</si>
  <si>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</si>
  <si>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</si>
  <si>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</si>
  <si>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</si>
  <si>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</si>
  <si>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</si>
  <si>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</si>
  <si>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</si>
  <si>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</si>
  <si>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</si>
  <si>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</si>
  <si>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</si>
  <si>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</si>
  <si>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</si>
  <si>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</si>
  <si>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</si>
  <si>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</si>
  <si>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</si>
  <si>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</si>
  <si>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</si>
  <si>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</si>
  <si>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</si>
  <si>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</si>
  <si>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</si>
  <si>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</si>
  <si>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</si>
  <si>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</si>
  <si>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</si>
  <si>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</si>
  <si>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</si>
  <si>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</si>
  <si>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</si>
  <si>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</si>
  <si>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</si>
  <si>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</si>
  <si>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</si>
  <si>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</si>
  <si>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</si>
  <si>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</si>
  <si>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</si>
  <si>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</si>
  <si>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</si>
  <si>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</si>
  <si>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</si>
  <si>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</si>
  <si>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</si>
  <si>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</si>
  <si>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</si>
  <si>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</si>
  <si>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</si>
  <si>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</si>
  <si>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</si>
  <si>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</si>
  <si>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</si>
  <si>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</si>
  <si>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</si>
  <si>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</si>
  <si>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</si>
  <si>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</si>
  <si>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</si>
  <si>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</si>
  <si>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</si>
  <si>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</si>
  <si>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</si>
  <si>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</si>
  <si>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</si>
  <si>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</si>
  <si>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</si>
  <si>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</si>
  <si>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</si>
  <si>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</si>
  <si>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</si>
  <si>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</si>
  <si>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</si>
  <si>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</si>
  <si>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</si>
  <si>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</si>
  <si>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</si>
  <si>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</si>
  <si>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</si>
  <si>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</si>
  <si>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</si>
  <si>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</si>
  <si>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</si>
  <si>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</si>
  <si>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</si>
  <si>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</si>
  <si>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</si>
  <si>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</si>
  <si>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</si>
  <si>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</si>
  <si>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</si>
  <si>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</si>
  <si>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</si>
  <si>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</si>
  <si>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</si>
  <si>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</si>
  <si>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</si>
  <si>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</si>
  <si>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</si>
  <si>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</si>
  <si>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</si>
  <si>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</si>
  <si>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</si>
  <si>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</si>
  <si>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</si>
  <si>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</si>
  <si>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</si>
  <si>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</si>
  <si>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</si>
  <si>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</si>
  <si>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</si>
  <si>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</si>
  <si>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</si>
  <si>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</si>
  <si>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</si>
  <si>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</si>
  <si>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</si>
  <si>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</si>
  <si>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</si>
  <si>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</si>
  <si>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</si>
  <si>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</si>
  <si>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</si>
  <si>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</si>
  <si>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</si>
  <si>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</si>
  <si>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</si>
  <si>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</si>
  <si>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</si>
  <si>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</si>
  <si>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</si>
  <si>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</si>
  <si>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</si>
  <si>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</si>
  <si>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</si>
  <si>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</si>
  <si>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</si>
  <si>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</si>
  <si>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</si>
  <si>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</si>
  <si>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</si>
  <si>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</si>
  <si>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</si>
  <si>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</si>
  <si>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</si>
  <si>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</si>
  <si>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</si>
  <si>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</si>
  <si>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</si>
  <si>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</si>
  <si>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</si>
  <si>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</si>
  <si>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</si>
  <si>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</si>
  <si>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</si>
  <si>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</si>
  <si>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</si>
  <si>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</si>
  <si>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</si>
  <si>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</si>
  <si>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</si>
  <si>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</si>
  <si>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</si>
  <si>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</si>
  <si>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</si>
  <si>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</si>
  <si>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</si>
  <si>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</si>
  <si>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</si>
  <si>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</si>
  <si>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</si>
  <si>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</si>
  <si>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</si>
  <si>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</si>
  <si>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</si>
  <si>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</si>
  <si>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</si>
  <si>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</si>
  <si>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</si>
  <si>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</si>
  <si>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</si>
  <si>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</si>
  <si>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</si>
  <si>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</si>
  <si>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</si>
  <si>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</si>
  <si>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</si>
  <si>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</si>
  <si>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</si>
  <si>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</si>
  <si>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</si>
  <si>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</si>
  <si>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</si>
  <si>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</si>
  <si>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</si>
  <si>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</si>
  <si>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</si>
  <si>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</si>
  <si>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</si>
  <si>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</si>
  <si>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</si>
  <si>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</si>
  <si>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</si>
  <si>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</si>
  <si>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</si>
  <si>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</si>
  <si>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</si>
  <si>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</si>
  <si>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</si>
  <si>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</si>
  <si>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</si>
  <si>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</si>
  <si>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</si>
  <si>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</si>
  <si>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</si>
  <si>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</si>
  <si>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</si>
  <si>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</si>
  <si>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</si>
  <si>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</si>
  <si>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</si>
  <si>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</si>
  <si>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</si>
  <si>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</si>
  <si>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</si>
  <si>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</si>
  <si>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</si>
  <si>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</si>
  <si>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</si>
  <si>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</si>
  <si>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</si>
  <si>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</si>
  <si>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</si>
  <si>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</si>
  <si>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</si>
  <si>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</si>
  <si>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</si>
  <si>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</si>
  <si>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</si>
  <si>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</si>
  <si>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</si>
  <si>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</si>
  <si>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</si>
  <si>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</si>
  <si>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</si>
  <si>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</si>
  <si>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</si>
  <si>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</si>
  <si>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</si>
  <si>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</si>
  <si>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</si>
  <si>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</si>
  <si>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</si>
  <si>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</si>
  <si>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</si>
  <si>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</si>
  <si>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</si>
  <si>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</si>
  <si>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</si>
  <si>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</si>
  <si>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</si>
  <si>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</si>
  <si>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</si>
  <si>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</si>
  <si>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</si>
  <si>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</si>
  <si>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</si>
  <si>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</si>
  <si>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</si>
  <si>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</si>
  <si>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</si>
  <si>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</si>
  <si>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</si>
  <si>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</si>
  <si>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</si>
  <si>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</si>
  <si>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</si>
  <si>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</si>
  <si>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</si>
  <si>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</si>
  <si>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</si>
  <si>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</si>
  <si>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</si>
  <si>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</si>
  <si>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</si>
  <si>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</si>
  <si>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</si>
  <si>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</si>
  <si>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</si>
  <si>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</si>
  <si>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</si>
  <si>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</si>
  <si>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</si>
  <si>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</si>
  <si>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</si>
  <si>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</si>
  <si>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</si>
  <si>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</si>
  <si>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</si>
  <si>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</si>
  <si>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</si>
  <si>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</si>
  <si>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</si>
  <si>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</si>
  <si>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</si>
  <si>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</si>
  <si>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</si>
  <si>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</si>
  <si>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</si>
  <si>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</si>
  <si>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</si>
  <si>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</si>
  <si>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</si>
  <si>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</si>
  <si>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</si>
  <si>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</si>
  <si>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</si>
  <si>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</si>
  <si>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</si>
  <si>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</si>
  <si>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</si>
  <si>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</si>
  <si>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</si>
  <si>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</si>
  <si>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</si>
  <si>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</si>
  <si>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</si>
  <si>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</si>
  <si>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</si>
  <si>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</si>
  <si>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</si>
  <si>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</si>
  <si>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</si>
  <si>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</si>
  <si>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</si>
  <si>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</si>
  <si>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</si>
  <si>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</si>
  <si>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</si>
  <si>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</si>
  <si>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</si>
  <si>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</si>
  <si>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</si>
  <si>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</si>
  <si>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</si>
  <si>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</si>
  <si>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</si>
  <si>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</si>
  <si>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</si>
  <si>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</si>
  <si>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</si>
  <si>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</si>
  <si>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</si>
  <si>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</si>
  <si>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</si>
  <si>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</si>
  <si>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</si>
  <si>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</si>
  <si>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</si>
  <si>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</si>
  <si>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</si>
  <si>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</si>
  <si>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</si>
  <si>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</si>
  <si>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</si>
  <si>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</si>
  <si>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</si>
  <si>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</si>
  <si>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</si>
  <si>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</si>
  <si>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</si>
  <si>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</si>
  <si>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</si>
  <si>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</si>
  <si>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</si>
  <si>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</si>
  <si>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</si>
  <si>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</si>
  <si>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</si>
  <si>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</si>
  <si>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</si>
  <si>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</si>
  <si>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</si>
  <si>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</si>
  <si>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</si>
  <si>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</si>
  <si>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</si>
  <si>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</si>
  <si>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</si>
  <si>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</si>
  <si>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</si>
  <si>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</si>
  <si>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</si>
  <si>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</si>
  <si>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</si>
  <si>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</si>
  <si>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</si>
  <si>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</si>
  <si>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</si>
  <si>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</si>
  <si>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</si>
  <si>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</si>
  <si>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</si>
  <si>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</si>
  <si>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</si>
  <si>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</si>
  <si>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</si>
  <si>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</si>
  <si>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</si>
  <si>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</si>
  <si>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</si>
  <si>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</si>
  <si>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</si>
  <si>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</si>
  <si>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</si>
  <si>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</si>
  <si>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</si>
  <si>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</si>
  <si>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</si>
  <si>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</si>
  <si>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</si>
  <si>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</si>
  <si>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</si>
  <si>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</si>
  <si>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</si>
  <si>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</si>
  <si>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</si>
  <si>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</si>
  <si>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</si>
  <si>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</si>
  <si>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</si>
  <si>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</si>
  <si>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</si>
  <si>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</si>
  <si>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</si>
  <si>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</si>
  <si>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</si>
  <si>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</si>
  <si>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</si>
  <si>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</si>
  <si>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</si>
  <si>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</si>
  <si>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</si>
  <si>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</si>
  <si>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</si>
  <si>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</si>
  <si>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</si>
  <si>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</si>
  <si>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</si>
  <si>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</si>
  <si>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</si>
  <si>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</si>
  <si>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</si>
  <si>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</si>
  <si>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</si>
  <si>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</si>
  <si>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</si>
  <si>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</si>
  <si>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</si>
  <si>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</si>
  <si>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</si>
  <si>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</si>
  <si>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</si>
  <si>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</si>
  <si>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</si>
  <si>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</si>
  <si>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</si>
  <si>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</si>
  <si>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</si>
  <si>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</si>
  <si>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</si>
  <si>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</si>
  <si>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</si>
  <si>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</si>
  <si>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</si>
  <si>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</si>
  <si>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</si>
  <si>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</si>
  <si>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</si>
  <si>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</si>
  <si>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</si>
  <si>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</si>
  <si>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</si>
  <si>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</si>
  <si>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</si>
  <si>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</si>
  <si>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</si>
  <si>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</si>
  <si>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</si>
  <si>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</si>
  <si>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</si>
  <si>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</si>
  <si>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</si>
  <si>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</si>
  <si>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</si>
  <si>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</si>
  <si>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</si>
  <si>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</si>
  <si>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</si>
  <si>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</si>
  <si>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</si>
  <si>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</si>
  <si>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</si>
  <si>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</si>
  <si>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</si>
  <si>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</si>
  <si>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</si>
  <si>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</si>
  <si>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</si>
  <si>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</si>
  <si>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</si>
  <si>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</si>
  <si>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</si>
  <si>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</si>
  <si>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</si>
  <si>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</si>
  <si>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</si>
  <si>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</si>
  <si>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</si>
  <si>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</si>
  <si>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</si>
  <si>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</si>
  <si>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</si>
  <si>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</si>
  <si>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</si>
  <si>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</si>
  <si>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</si>
  <si>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</si>
  <si>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</si>
  <si>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</si>
  <si>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</si>
  <si>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</si>
  <si>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</si>
  <si>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</si>
  <si>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</si>
  <si>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</si>
  <si>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</si>
  <si>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</si>
  <si>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</si>
  <si>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</si>
  <si>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</si>
  <si>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</si>
  <si>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</si>
  <si>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</si>
  <si>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</si>
  <si>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</si>
  <si>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</si>
  <si>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</si>
  <si>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</si>
  <si>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</si>
  <si>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</si>
  <si>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</si>
  <si>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</si>
  <si>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</si>
  <si>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</si>
  <si>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</si>
  <si>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</si>
  <si>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</si>
  <si>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</si>
  <si>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</si>
  <si>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</si>
  <si>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</si>
  <si>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</si>
  <si>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</si>
  <si>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</si>
  <si>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</si>
  <si>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</si>
  <si>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</si>
  <si>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</si>
  <si>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</si>
  <si>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</si>
  <si>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</si>
  <si>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</si>
  <si>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</si>
  <si>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</si>
  <si>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</si>
  <si>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</si>
  <si>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</si>
  <si>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</si>
  <si>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</si>
  <si>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</si>
  <si>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</si>
  <si>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</si>
  <si>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</si>
  <si>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</si>
  <si>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</si>
  <si>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</si>
  <si>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</si>
  <si>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</si>
  <si>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</si>
  <si>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</si>
  <si>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</si>
  <si>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</si>
  <si>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</si>
  <si>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</si>
  <si>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</si>
  <si>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</si>
  <si>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</si>
  <si>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</si>
  <si>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</si>
  <si>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</si>
  <si>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</si>
  <si>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</si>
  <si>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</si>
  <si>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</si>
  <si>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</si>
  <si>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</si>
  <si>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</si>
  <si>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</si>
  <si>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</si>
  <si>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</si>
  <si>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</si>
  <si>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</si>
  <si>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</si>
  <si>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</si>
  <si>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</si>
  <si>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</si>
  <si>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</si>
  <si>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</si>
  <si>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</si>
  <si>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</si>
  <si>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</si>
  <si>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</si>
  <si>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</si>
  <si>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</si>
  <si>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</si>
  <si>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</si>
  <si>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</si>
  <si>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</si>
  <si>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</si>
  <si>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</si>
  <si>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</si>
  <si>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</si>
  <si>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</si>
  <si>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</si>
  <si>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</si>
  <si>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</si>
  <si>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</si>
  <si>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</si>
  <si>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</si>
  <si>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</si>
  <si>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</si>
  <si>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</si>
  <si>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</si>
  <si>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</si>
  <si>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</si>
  <si>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</si>
  <si>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</si>
  <si>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</si>
  <si>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</si>
  <si>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</si>
  <si>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</si>
  <si>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</si>
  <si>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</si>
  <si>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</si>
  <si>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</si>
  <si>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</si>
  <si>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</si>
  <si>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</si>
  <si>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</si>
  <si>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</si>
  <si>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</si>
  <si>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</si>
  <si>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</si>
  <si>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</si>
  <si>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</si>
  <si>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</si>
  <si>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</si>
  <si>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</si>
  <si>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</si>
  <si>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</si>
  <si>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</si>
  <si>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</si>
  <si>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</si>
  <si>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</si>
  <si>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</si>
  <si>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</si>
  <si>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</si>
  <si>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</si>
  <si>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</si>
  <si>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</si>
  <si>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</si>
  <si>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</si>
  <si>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</si>
  <si>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</si>
  <si>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</si>
  <si>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</si>
  <si>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</si>
  <si>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</si>
  <si>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</si>
  <si>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</si>
  <si>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</si>
  <si>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</si>
  <si>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</si>
  <si>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</si>
  <si>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</si>
  <si>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</si>
  <si>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</si>
  <si>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</si>
  <si>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</si>
  <si>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</si>
  <si>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</si>
  <si>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</si>
  <si>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</si>
  <si>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</si>
  <si>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</si>
  <si>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</si>
  <si>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</si>
  <si>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</si>
  <si>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</si>
  <si>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</si>
  <si>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</si>
  <si>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</si>
  <si>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</si>
  <si>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</si>
  <si>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</si>
  <si>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</si>
  <si>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</si>
  <si>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</si>
  <si>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</si>
  <si>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</si>
  <si>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</si>
  <si>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</si>
  <si>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</si>
  <si>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</si>
  <si>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</si>
  <si>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</si>
  <si>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</si>
  <si>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</si>
  <si>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</si>
  <si>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</si>
  <si>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</si>
  <si>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</si>
  <si>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</si>
  <si>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</si>
  <si>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</si>
  <si>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</si>
  <si>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</si>
  <si>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</si>
  <si>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</si>
  <si>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</si>
  <si>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</si>
  <si>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</si>
  <si>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</si>
  <si>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</si>
  <si>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</si>
  <si>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</si>
  <si>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</si>
  <si>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</si>
  <si>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</si>
  <si>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</si>
  <si>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</si>
  <si>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</si>
  <si>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</si>
  <si>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</si>
  <si>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</si>
  <si>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</si>
  <si>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</si>
  <si>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</si>
  <si>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</si>
  <si>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</si>
  <si>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</si>
  <si>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</si>
  <si>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</si>
  <si>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</si>
  <si>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</si>
  <si>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</si>
  <si>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</si>
  <si>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</si>
  <si>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</si>
  <si>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</si>
  <si>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</si>
  <si>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</si>
  <si>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</si>
  <si>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</si>
  <si>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</si>
  <si>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</si>
  <si>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</si>
  <si>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</si>
  <si>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</si>
  <si>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</si>
  <si>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</si>
  <si>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</si>
  <si>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</si>
  <si>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</si>
  <si>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</si>
  <si>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</si>
  <si>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</si>
  <si>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</si>
  <si>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</si>
  <si>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</si>
  <si>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</si>
  <si>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</si>
  <si>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</si>
  <si>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</si>
  <si>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</si>
  <si>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</si>
  <si>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</si>
  <si>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</si>
  <si>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</si>
  <si>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</si>
  <si>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</si>
  <si>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</si>
  <si>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</si>
  <si>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</si>
  <si>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</si>
  <si>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</si>
  <si>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</si>
  <si>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</si>
  <si>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</si>
  <si>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</si>
  <si>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</si>
  <si>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</si>
  <si>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</si>
  <si>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</si>
  <si>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</si>
  <si>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</si>
  <si>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</si>
  <si>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</si>
  <si>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</si>
  <si>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</si>
  <si>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</si>
  <si>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</si>
  <si>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</si>
  <si>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</si>
  <si>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</si>
  <si>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</si>
  <si>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</si>
  <si>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</si>
  <si>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</si>
  <si>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</si>
  <si>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</si>
  <si>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</si>
  <si>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</si>
  <si>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</si>
  <si>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</si>
  <si>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</si>
  <si>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</si>
  <si>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</si>
  <si>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</si>
  <si>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</si>
  <si>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</si>
  <si>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</si>
  <si>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</si>
  <si>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</si>
  <si>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</si>
  <si>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</si>
  <si>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</si>
  <si>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</si>
  <si>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</si>
  <si>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</si>
  <si>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</si>
  <si>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</si>
  <si>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</si>
  <si>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</si>
  <si>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</si>
  <si>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</si>
  <si>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</si>
  <si>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</si>
  <si>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</si>
  <si>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</si>
  <si>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</si>
  <si>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</si>
  <si>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</si>
  <si>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</si>
  <si>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</si>
  <si>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</si>
  <si>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</si>
  <si>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</si>
  <si>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</si>
  <si>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</si>
  <si>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</si>
  <si>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</si>
  <si>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</si>
  <si>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</si>
  <si>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</si>
  <si>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</si>
  <si>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</si>
  <si>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</si>
  <si>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</si>
  <si>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</si>
  <si>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</si>
  <si>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</si>
  <si>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</si>
  <si>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</si>
  <si>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</si>
  <si>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</si>
  <si>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</si>
  <si>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</si>
  <si>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</si>
  <si>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</si>
  <si>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</si>
  <si>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</si>
  <si>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</si>
  <si>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</si>
  <si>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</si>
  <si>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</si>
  <si>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</si>
  <si>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</si>
  <si>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</si>
  <si>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</si>
  <si>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</si>
  <si>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</si>
  <si>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</si>
  <si>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</si>
  <si>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</si>
  <si>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</si>
  <si>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</si>
  <si>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</si>
  <si>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</si>
  <si>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</si>
  <si>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</si>
  <si>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</si>
  <si>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</si>
  <si>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</si>
  <si>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</si>
  <si>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</si>
  <si>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</si>
  <si>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</si>
  <si>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</si>
  <si>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</si>
  <si>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</si>
  <si>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</si>
  <si>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</si>
  <si>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</si>
  <si>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</si>
  <si>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</si>
  <si>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</si>
  <si>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</si>
  <si>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</si>
  <si>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</si>
  <si>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</si>
  <si>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</si>
  <si>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</si>
  <si>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</si>
  <si>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</si>
  <si>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</si>
  <si>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</si>
  <si>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</si>
  <si>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</si>
  <si>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</si>
  <si>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</si>
  <si>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</si>
  <si>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</si>
  <si>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</si>
  <si>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</si>
  <si>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</si>
  <si>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</si>
  <si>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</si>
  <si>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</si>
  <si>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</si>
  <si>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</si>
  <si>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</si>
  <si>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</si>
  <si>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</si>
  <si>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</si>
  <si>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</si>
  <si>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</si>
  <si>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</si>
  <si>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</si>
  <si>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</si>
  <si>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</si>
  <si>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</si>
  <si>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</si>
  <si>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</si>
  <si>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</si>
  <si>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</si>
  <si>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</si>
  <si>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</si>
  <si>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</si>
  <si>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</si>
  <si>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</si>
  <si>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</si>
  <si>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</si>
  <si>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</si>
  <si>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</si>
  <si>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</si>
  <si>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</si>
  <si>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</si>
  <si>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</si>
  <si>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</si>
  <si>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</si>
  <si>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</si>
  <si>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</si>
  <si>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</si>
  <si>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</si>
  <si>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</si>
  <si>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</si>
  <si>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</si>
  <si>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</si>
  <si>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</si>
  <si>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</si>
  <si>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</si>
  <si>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</si>
  <si>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</si>
  <si>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</si>
  <si>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</si>
  <si>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</si>
  <si>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</si>
  <si>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</si>
  <si>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</si>
  <si>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</si>
  <si>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</si>
  <si>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</si>
  <si>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</si>
  <si>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</si>
  <si>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</si>
  <si>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</si>
  <si>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</si>
  <si>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</si>
  <si>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</si>
  <si>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</si>
  <si>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</si>
  <si>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</si>
  <si>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</si>
  <si>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</si>
  <si>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</si>
  <si>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</si>
  <si>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</si>
  <si>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</si>
  <si>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</si>
  <si>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</si>
  <si>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</si>
  <si>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</si>
  <si>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</si>
  <si>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</si>
  <si>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</si>
  <si>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</si>
  <si>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</si>
  <si>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</si>
  <si>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</si>
  <si>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</si>
  <si>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</si>
  <si>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</si>
  <si>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</si>
  <si>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</si>
  <si>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</si>
  <si>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</si>
  <si>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</si>
  <si>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</si>
  <si>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</si>
  <si>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</si>
  <si>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</si>
  <si>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</si>
  <si>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</si>
  <si>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</si>
  <si>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</si>
  <si>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</si>
  <si>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</si>
  <si>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</si>
  <si>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</si>
  <si>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</si>
  <si>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</si>
  <si>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</si>
  <si>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</si>
  <si>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</si>
  <si>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</si>
  <si>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</si>
  <si>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</si>
  <si>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</si>
  <si>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</si>
  <si>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</si>
  <si>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</si>
  <si>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</si>
  <si>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</si>
  <si>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</si>
  <si>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</si>
  <si>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</si>
  <si>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</si>
  <si>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</si>
  <si>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</si>
  <si>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</si>
  <si>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</si>
  <si>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</si>
  <si>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</si>
  <si>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</si>
  <si>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</si>
  <si>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</si>
  <si>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</si>
  <si>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</si>
  <si>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</si>
  <si>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</si>
  <si>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</si>
  <si>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</si>
  <si>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</si>
  <si>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</si>
  <si>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</si>
  <si>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</si>
  <si>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</si>
  <si>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</si>
  <si>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</si>
  <si>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</si>
  <si>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</si>
  <si>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</si>
  <si>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</si>
  <si>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</si>
  <si>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</si>
  <si>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</si>
  <si>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</si>
  <si>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</si>
  <si>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</si>
  <si>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</si>
  <si>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</si>
  <si>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</si>
  <si>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</si>
  <si>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</si>
  <si>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</si>
  <si>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</si>
  <si>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</si>
  <si>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</si>
  <si>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</si>
  <si>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</si>
  <si>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</si>
  <si>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</si>
  <si>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</si>
  <si>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</si>
  <si>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</si>
  <si>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</si>
  <si>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</si>
  <si>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</si>
  <si>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</si>
  <si>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</si>
  <si>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</si>
  <si>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</si>
  <si>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</si>
  <si>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</si>
  <si>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</si>
  <si>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</si>
  <si>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</si>
  <si>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</si>
  <si>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</si>
  <si>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</si>
  <si>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</si>
  <si>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</si>
  <si>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</si>
  <si>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</si>
  <si>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</si>
  <si>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</si>
  <si>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</si>
  <si>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</si>
  <si>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</si>
  <si>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</si>
  <si>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</si>
  <si>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</si>
  <si>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</si>
  <si>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</si>
  <si>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</si>
  <si>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</si>
  <si>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</si>
  <si>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</si>
  <si>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</si>
  <si>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</si>
  <si>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</si>
  <si>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</si>
  <si>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</si>
  <si>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</si>
  <si>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</si>
  <si>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</si>
  <si>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</si>
  <si>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</si>
  <si>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</si>
  <si>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</si>
  <si>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</si>
  <si>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</si>
  <si>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</si>
  <si>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</si>
  <si>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</si>
  <si>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</si>
  <si>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</si>
  <si>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</si>
  <si>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</si>
  <si>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</si>
  <si>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</si>
  <si>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</si>
  <si>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</si>
  <si>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</si>
  <si>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</si>
  <si>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</si>
  <si>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</si>
  <si>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</si>
  <si>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</si>
  <si>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</si>
  <si>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</si>
  <si>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</si>
  <si>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</si>
  <si>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</si>
  <si>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</si>
  <si>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</si>
  <si>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</si>
  <si>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</si>
  <si>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</si>
  <si>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</si>
  <si>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</si>
  <si>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</si>
  <si>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</si>
  <si>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</si>
  <si>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</si>
  <si>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</si>
  <si>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</si>
  <si>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</si>
  <si>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</si>
  <si>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</si>
  <si>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</si>
  <si>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</si>
  <si>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</si>
  <si>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</si>
  <si>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</si>
  <si>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</si>
  <si>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</si>
  <si>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</si>
  <si>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</si>
  <si>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</si>
  <si>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</si>
  <si>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</si>
  <si>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</si>
  <si>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</si>
  <si>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</si>
  <si>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</si>
  <si>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</si>
  <si>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</si>
  <si>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</si>
  <si>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</si>
  <si>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</si>
  <si>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</si>
  <si>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</si>
  <si>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</si>
  <si>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</si>
  <si>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</si>
  <si>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</si>
  <si>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</si>
  <si>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</si>
  <si>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</si>
  <si>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</si>
  <si>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</si>
  <si>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</si>
  <si>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</si>
  <si>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</si>
  <si>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</si>
  <si>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</si>
  <si>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</si>
  <si>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</si>
  <si>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</si>
  <si>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</si>
  <si>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</si>
  <si>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</si>
  <si>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</si>
  <si>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</si>
  <si>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</si>
  <si>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</si>
  <si>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</si>
  <si>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</si>
  <si>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</si>
  <si>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</si>
  <si>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</si>
  <si>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</si>
  <si>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</si>
  <si>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</si>
  <si>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</si>
  <si>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</si>
  <si>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</si>
  <si>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</si>
  <si>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</si>
  <si>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</si>
  <si>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</si>
  <si>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</si>
  <si>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</si>
  <si>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</si>
  <si>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</si>
  <si>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</si>
  <si>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</si>
  <si>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</si>
  <si>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</si>
  <si>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</si>
  <si>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</si>
  <si>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</si>
  <si>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</si>
  <si>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</si>
  <si>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</si>
  <si>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</si>
  <si>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</si>
  <si>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</si>
  <si>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</si>
  <si>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</si>
  <si>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</si>
  <si>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</si>
  <si>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</si>
  <si>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</si>
  <si>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</si>
  <si>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</si>
  <si>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</si>
  <si>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</si>
  <si>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</si>
  <si>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</si>
  <si>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</si>
  <si>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</si>
  <si>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</si>
  <si>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</si>
  <si>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</si>
  <si>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</si>
  <si>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</si>
  <si>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</si>
  <si>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</si>
  <si>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</si>
  <si>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</si>
  <si>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</si>
  <si>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</si>
  <si>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</si>
  <si>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</si>
  <si>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</si>
  <si>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</si>
  <si>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</si>
  <si>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</si>
  <si>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</si>
  <si>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</si>
  <si>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</si>
  <si>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</si>
  <si>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</si>
  <si>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</si>
  <si>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</si>
  <si>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</si>
  <si>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</si>
  <si>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</si>
  <si>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</si>
  <si>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</si>
  <si>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</si>
  <si>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</si>
  <si>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</si>
  <si>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</si>
  <si>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</si>
  <si>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</si>
  <si>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</si>
  <si>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</si>
  <si>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</si>
  <si>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</si>
  <si>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</si>
  <si>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</si>
  <si>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</si>
  <si>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</si>
  <si>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</si>
  <si>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</si>
  <si>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</si>
  <si>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</si>
  <si>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</si>
  <si>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</si>
  <si>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</si>
  <si>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</si>
  <si>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</si>
  <si>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</si>
  <si>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</si>
  <si>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</si>
  <si>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</si>
  <si>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</si>
  <si>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</si>
  <si>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</si>
  <si>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</si>
  <si>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</si>
  <si>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</si>
  <si>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</si>
  <si>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</si>
  <si>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</si>
  <si>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</si>
  <si>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</si>
  <si>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</si>
  <si>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</si>
  <si>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</si>
  <si>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</si>
  <si>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</si>
  <si>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</si>
  <si>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</si>
  <si>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</si>
  <si>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</si>
  <si>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</si>
  <si>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</si>
  <si>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</si>
  <si>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</si>
  <si>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</si>
  <si>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</si>
  <si>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</si>
  <si>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</si>
  <si>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</si>
  <si>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</si>
  <si>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</si>
  <si>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</si>
  <si>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</si>
  <si>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</si>
  <si>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</si>
  <si>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</si>
  <si>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</si>
  <si>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</si>
  <si>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</si>
  <si>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</si>
  <si>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</si>
  <si>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</si>
  <si>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</si>
  <si>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</si>
  <si>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</si>
  <si>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</si>
  <si>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</si>
  <si>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</si>
  <si>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</si>
  <si>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</si>
  <si>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</si>
  <si>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</si>
  <si>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</si>
  <si>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</si>
  <si>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</si>
  <si>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</si>
  <si>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</si>
  <si>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</si>
  <si>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</si>
  <si>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</si>
  <si>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</si>
  <si>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</si>
  <si>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</si>
  <si>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</si>
  <si>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</si>
  <si>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</si>
  <si>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</si>
  <si>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</si>
  <si>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</si>
  <si>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</si>
  <si>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</si>
  <si>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</si>
  <si>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</si>
  <si>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</si>
  <si>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</si>
  <si>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</si>
  <si>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</si>
  <si>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</si>
  <si>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</si>
  <si>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</si>
  <si>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</si>
  <si>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</si>
  <si>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</si>
  <si>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</si>
  <si>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</si>
  <si>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</si>
  <si>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</si>
  <si>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</si>
  <si>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</si>
  <si>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</si>
  <si>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</si>
  <si>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</si>
  <si>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</si>
  <si>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</si>
  <si>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</si>
  <si>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</si>
  <si>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</si>
  <si>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</si>
  <si>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</si>
  <si>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</si>
  <si>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</si>
  <si>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</si>
  <si>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</si>
  <si>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</si>
  <si>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</si>
  <si>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</si>
  <si>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</si>
  <si>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</si>
  <si>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</si>
  <si>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</si>
  <si>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</si>
  <si>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</si>
  <si>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</si>
  <si>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</si>
  <si>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</si>
  <si>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</si>
  <si>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</si>
  <si>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</si>
  <si>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</si>
  <si>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</si>
  <si>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</si>
  <si>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</si>
  <si>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</si>
  <si>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</si>
  <si>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</si>
  <si>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</si>
  <si>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</si>
  <si>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</si>
  <si>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</si>
  <si>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</si>
  <si>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</si>
  <si>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</si>
  <si>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</si>
  <si>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</si>
  <si>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</si>
  <si>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</si>
  <si>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</si>
  <si>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</si>
  <si>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</si>
  <si>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</si>
  <si>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</si>
  <si>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</si>
  <si>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</si>
  <si>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</si>
  <si>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</si>
  <si>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</si>
  <si>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</si>
  <si>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</si>
  <si>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</si>
  <si>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</si>
  <si>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</si>
  <si>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</si>
  <si>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</si>
  <si>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</si>
  <si>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</si>
  <si>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</si>
  <si>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</si>
  <si>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</si>
  <si>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</si>
  <si>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</si>
  <si>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</si>
  <si>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</si>
  <si>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</si>
  <si>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</si>
  <si>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</si>
  <si>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</si>
  <si>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</si>
  <si>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</si>
  <si>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</si>
  <si>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</si>
  <si>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</si>
  <si>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</si>
  <si>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</si>
  <si>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</si>
  <si>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</si>
  <si>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</si>
  <si>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</si>
  <si>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</si>
  <si>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</si>
  <si>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</si>
  <si>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</si>
  <si>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</si>
  <si>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</si>
  <si>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</si>
  <si>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</si>
  <si>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</si>
  <si>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</si>
  <si>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</si>
  <si>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</si>
  <si>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</si>
  <si>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</si>
  <si>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</si>
  <si>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</si>
  <si>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</si>
  <si>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</si>
  <si>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</si>
  <si>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</si>
  <si>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</si>
  <si>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</si>
  <si>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</si>
  <si>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</si>
  <si>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</si>
  <si>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</si>
  <si>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</si>
  <si>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</si>
  <si>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</si>
  <si>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</si>
  <si>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</si>
  <si>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</si>
  <si>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</si>
  <si>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</si>
  <si>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</si>
  <si>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</si>
  <si>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</si>
  <si>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</si>
  <si>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</si>
  <si>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</si>
  <si>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</si>
  <si>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</si>
  <si>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</si>
  <si>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</si>
  <si>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</si>
  <si>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</si>
  <si>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</si>
  <si>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</si>
  <si>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</si>
  <si>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</si>
  <si>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</si>
  <si>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</si>
  <si>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</si>
  <si>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</si>
  <si>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</si>
  <si>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</si>
  <si>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</si>
  <si>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</si>
  <si>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</si>
  <si>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</si>
  <si>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</si>
  <si>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</si>
  <si>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</si>
  <si>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</si>
  <si>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</si>
  <si>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</si>
  <si>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</si>
  <si>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</si>
  <si>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</si>
  <si>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</si>
  <si>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</si>
  <si>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</si>
  <si>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</si>
  <si>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</si>
  <si>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</si>
  <si>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</si>
  <si>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</si>
  <si>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</si>
  <si>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</si>
  <si>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</si>
  <si>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</si>
  <si>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</si>
  <si>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</si>
  <si>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</si>
  <si>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</si>
  <si>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</si>
  <si>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</si>
  <si>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</si>
  <si>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</si>
  <si>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</si>
  <si>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</si>
  <si>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</si>
  <si>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</si>
  <si>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</si>
  <si>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</si>
  <si>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</si>
  <si>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</si>
  <si>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</si>
  <si>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</si>
  <si>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</si>
  <si>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</si>
  <si>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</si>
  <si>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</si>
  <si>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</si>
  <si>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</si>
  <si>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</si>
  <si>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</si>
  <si>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</si>
  <si>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</si>
  <si>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</si>
  <si>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</si>
  <si>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</si>
  <si>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</si>
  <si>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</si>
  <si>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</si>
  <si>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</si>
  <si>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</si>
  <si>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</si>
  <si>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</si>
  <si>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</si>
  <si>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</si>
  <si>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</si>
  <si>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</si>
  <si>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</si>
  <si>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</si>
  <si>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</si>
  <si>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</si>
  <si>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</si>
  <si>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</si>
  <si>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</si>
  <si>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</si>
  <si>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</si>
  <si>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</si>
  <si>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</si>
  <si>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</si>
  <si>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</si>
  <si>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</si>
  <si>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</si>
  <si>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</si>
  <si>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</si>
  <si>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</si>
  <si>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</si>
  <si>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</si>
  <si>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</si>
  <si>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</si>
  <si>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</si>
  <si>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</si>
  <si>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</si>
  <si>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</si>
  <si>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</si>
  <si>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</si>
  <si>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</si>
  <si>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</si>
  <si>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</si>
  <si>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</si>
  <si>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</si>
  <si>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</si>
  <si>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</si>
  <si>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</si>
  <si>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</si>
  <si>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</si>
  <si>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</si>
  <si>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</si>
  <si>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</si>
  <si>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</si>
  <si>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</si>
  <si>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</si>
  <si>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</si>
  <si>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</si>
  <si>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</si>
  <si>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</si>
  <si>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</si>
  <si>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</si>
  <si>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</si>
  <si>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</si>
  <si>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</si>
  <si>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</si>
  <si>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</si>
  <si>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</si>
  <si>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</si>
  <si>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</si>
  <si>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</si>
  <si>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</si>
  <si>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</si>
  <si>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</si>
  <si>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</si>
  <si>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</si>
  <si>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</si>
  <si>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</si>
  <si>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</si>
  <si>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</si>
  <si>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</si>
  <si>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</si>
  <si>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</si>
  <si>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</si>
  <si>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</si>
  <si>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</si>
  <si>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</si>
  <si>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</si>
  <si>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</si>
  <si>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</si>
  <si>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</si>
  <si>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</si>
  <si>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</si>
  <si>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</si>
  <si>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</si>
  <si>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</si>
  <si>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</si>
  <si>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</si>
  <si>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</si>
  <si>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</si>
  <si>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</si>
  <si>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</si>
  <si>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</si>
  <si>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</si>
  <si>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</si>
  <si>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</si>
  <si>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</si>
  <si>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</si>
  <si>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</si>
  <si>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</si>
  <si>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</si>
  <si>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</si>
  <si>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</si>
  <si>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</si>
  <si>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</si>
  <si>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</si>
  <si>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</si>
  <si>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</si>
  <si>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</si>
  <si>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</si>
  <si>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</si>
  <si>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</si>
  <si>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</si>
  <si>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</si>
  <si>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</si>
  <si>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</si>
  <si>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</si>
  <si>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</si>
  <si>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</si>
  <si>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</si>
  <si>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</si>
  <si>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</si>
  <si>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</si>
  <si>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</si>
  <si>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</si>
  <si>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</si>
  <si>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</si>
  <si>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</si>
  <si>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</si>
  <si>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</si>
  <si>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</si>
  <si>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</si>
  <si>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</si>
  <si>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</si>
  <si>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</si>
  <si>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</si>
  <si>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</si>
  <si>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</si>
  <si>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</si>
  <si>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</si>
  <si>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</si>
  <si>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</si>
  <si>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</si>
  <si>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</si>
  <si>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</si>
  <si>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</si>
  <si>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</si>
  <si>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</si>
  <si>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</si>
  <si>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</si>
  <si>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</si>
  <si>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</si>
  <si>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</si>
  <si>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</si>
  <si>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</si>
  <si>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</si>
  <si>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</si>
  <si>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</si>
  <si>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</si>
  <si>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</si>
  <si>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</si>
  <si>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</si>
  <si>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</si>
  <si>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</si>
  <si>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</si>
  <si>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</si>
  <si>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</si>
  <si>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</si>
  <si>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</si>
  <si>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</si>
  <si>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</si>
  <si>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</si>
  <si>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</si>
  <si>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</si>
  <si>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</si>
  <si>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</si>
  <si>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</si>
  <si>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</si>
  <si>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</si>
  <si>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</si>
  <si>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</si>
  <si>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</si>
  <si>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</si>
  <si>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</si>
  <si>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</si>
  <si>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</si>
  <si>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</si>
  <si>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</si>
  <si>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</si>
  <si>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</si>
  <si>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</si>
  <si>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</si>
  <si>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</si>
  <si>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</si>
  <si>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</si>
  <si>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</si>
  <si>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</si>
  <si>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</si>
  <si>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</si>
  <si>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</si>
  <si>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</si>
  <si>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</si>
  <si>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</si>
  <si>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</si>
  <si>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</si>
  <si>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</si>
  <si>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</si>
  <si>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</si>
  <si>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</si>
  <si>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</si>
  <si>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</si>
  <si>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</si>
  <si>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</si>
  <si>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</si>
  <si>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</si>
  <si>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</si>
  <si>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</si>
  <si>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</si>
  <si>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</si>
  <si>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</si>
  <si>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</si>
  <si>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</si>
  <si>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</si>
  <si>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</si>
  <si>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</si>
  <si>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</si>
  <si>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</si>
  <si>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</si>
  <si>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</si>
  <si>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</si>
  <si>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</si>
  <si>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</si>
  <si>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</si>
  <si>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</si>
  <si>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</si>
  <si>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</si>
  <si>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</si>
  <si>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</si>
  <si>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</si>
  <si>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</si>
  <si>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</si>
  <si>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</si>
  <si>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</si>
  <si>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</si>
  <si>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</si>
  <si>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</si>
  <si>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</si>
  <si>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</si>
  <si>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</si>
  <si>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</si>
  <si>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</si>
  <si>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</si>
  <si>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</si>
  <si>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</si>
  <si>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</si>
  <si>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</si>
  <si>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</si>
  <si>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</si>
  <si>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</si>
  <si>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</si>
  <si>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</si>
  <si>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</si>
  <si>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</si>
  <si>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</si>
  <si>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</si>
  <si>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</si>
  <si>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</si>
  <si>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</si>
  <si>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</si>
  <si>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</si>
  <si>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</si>
  <si>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</si>
  <si>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</si>
  <si>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</si>
  <si>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</si>
  <si>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</si>
  <si>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</si>
  <si>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</si>
  <si>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</si>
  <si>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</si>
  <si>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</si>
  <si>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</si>
  <si>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</si>
  <si>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</si>
  <si>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</si>
  <si>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</si>
  <si>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</si>
  <si>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</si>
  <si>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</si>
  <si>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</si>
  <si>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</si>
  <si>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</si>
  <si>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</si>
  <si>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</si>
  <si>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</si>
  <si>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</si>
  <si>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</si>
  <si>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</si>
  <si>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</si>
  <si>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</si>
  <si>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</si>
  <si>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</si>
  <si>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</si>
  <si>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</si>
  <si>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</si>
  <si>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</si>
  <si>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</si>
  <si>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</si>
  <si>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</si>
  <si>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</si>
  <si>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</si>
  <si>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</si>
  <si>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</si>
  <si>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</si>
  <si>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</si>
  <si>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</si>
  <si>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</si>
  <si>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</si>
  <si>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</si>
  <si>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</si>
  <si>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</si>
  <si>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</si>
  <si>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</si>
  <si>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</si>
  <si>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</si>
  <si>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</si>
  <si>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</si>
  <si>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</si>
  <si>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</si>
  <si>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</si>
  <si>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</si>
  <si>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</si>
  <si>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</si>
  <si>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</si>
  <si>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</si>
  <si>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</si>
  <si>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</si>
  <si>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</si>
  <si>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</si>
  <si>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</si>
  <si>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</si>
  <si>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</si>
  <si>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</si>
  <si>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</si>
  <si>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</si>
  <si>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</si>
  <si>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</si>
  <si>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</si>
  <si>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</si>
  <si>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</si>
  <si>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</si>
  <si>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</si>
  <si>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</si>
  <si>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</si>
  <si>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</si>
  <si>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</si>
  <si>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</si>
  <si>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</si>
  <si>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</si>
  <si>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</si>
  <si>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</si>
  <si>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</si>
  <si>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</si>
  <si>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</si>
  <si>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</si>
  <si>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</si>
  <si>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</si>
  <si>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</si>
  <si>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</si>
  <si>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</si>
  <si>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</si>
  <si>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</si>
  <si>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</si>
  <si>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</si>
  <si>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</si>
  <si>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</si>
  <si>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</si>
  <si>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</si>
  <si>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</si>
  <si>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</si>
  <si>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</si>
  <si>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</si>
  <si>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</si>
  <si>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</si>
  <si>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</si>
  <si>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</si>
  <si>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</si>
  <si>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</si>
  <si>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</si>
  <si>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</si>
  <si>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</si>
  <si>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</si>
  <si>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</si>
  <si>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</si>
  <si>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</si>
  <si>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</si>
  <si>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</si>
  <si>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</si>
  <si>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</si>
  <si>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</si>
  <si>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</si>
  <si>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</si>
  <si>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</si>
  <si>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</si>
  <si>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</si>
  <si>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</si>
  <si>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</si>
  <si>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</si>
  <si>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</si>
  <si>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</si>
  <si>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</si>
  <si>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</si>
  <si>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</si>
  <si>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</si>
  <si>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</si>
  <si>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</si>
  <si>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</si>
  <si>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</si>
  <si>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</si>
  <si>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</si>
  <si>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</si>
  <si>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</si>
  <si>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</si>
  <si>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</si>
  <si>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</si>
  <si>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</si>
  <si>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</si>
  <si>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</si>
  <si>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</si>
  <si>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</si>
  <si>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</si>
  <si>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</si>
  <si>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</si>
  <si>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</si>
  <si>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</si>
  <si>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</si>
  <si>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</si>
  <si>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</si>
  <si>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</si>
  <si>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</si>
  <si>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</si>
  <si>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</si>
  <si>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</si>
  <si>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</si>
  <si>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</si>
  <si>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</si>
  <si>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</si>
  <si>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</si>
  <si>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</si>
  <si>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</si>
  <si>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</si>
  <si>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</si>
  <si>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</si>
  <si>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</si>
  <si>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</si>
  <si>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</si>
  <si>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</si>
  <si>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</si>
  <si>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</si>
  <si>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</si>
  <si>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</si>
  <si>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</si>
  <si>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</si>
  <si>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</si>
  <si>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</si>
  <si>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</si>
  <si>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</si>
  <si>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</si>
  <si>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</si>
  <si>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</si>
  <si>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</si>
  <si>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</si>
  <si>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</si>
  <si>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</si>
  <si>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</si>
  <si>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</si>
  <si>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</si>
  <si>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</si>
  <si>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</si>
  <si>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</si>
  <si>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</si>
  <si>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</si>
  <si>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</si>
  <si>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</si>
  <si>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</si>
  <si>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</si>
  <si>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</si>
  <si>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</si>
  <si>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</si>
  <si>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</si>
  <si>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</si>
  <si>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</si>
  <si>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</si>
  <si>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</si>
  <si>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</si>
  <si>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</si>
  <si>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</si>
  <si>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</si>
  <si>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</si>
  <si>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</si>
  <si>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</si>
  <si>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</si>
  <si>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</si>
  <si>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</si>
  <si>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</si>
  <si>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</si>
  <si>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</si>
  <si>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</si>
  <si>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</si>
  <si>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</si>
  <si>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</si>
  <si>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</si>
  <si>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</si>
  <si>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</si>
  <si>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</si>
  <si>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</si>
  <si>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</si>
  <si>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</si>
  <si>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</si>
  <si>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</si>
  <si>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</si>
  <si>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</si>
  <si>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</si>
  <si>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</si>
  <si>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</si>
  <si>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</si>
  <si>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</si>
  <si>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</si>
  <si>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</si>
  <si>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</si>
  <si>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</si>
  <si>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</si>
  <si>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</si>
  <si>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</si>
  <si>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</si>
  <si>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</si>
  <si>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</si>
  <si>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</si>
  <si>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</si>
  <si>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</si>
  <si>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</si>
  <si>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</si>
  <si>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</si>
  <si>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</si>
  <si>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</si>
  <si>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</si>
  <si>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</si>
  <si>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</si>
  <si>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</si>
  <si>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</si>
  <si>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</si>
  <si>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</si>
  <si>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</si>
  <si>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</si>
  <si>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</si>
  <si>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</si>
  <si>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</si>
  <si>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</si>
  <si>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</si>
  <si>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</si>
  <si>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</si>
  <si>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</si>
  <si>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</si>
  <si>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</si>
  <si>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</si>
  <si>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</si>
  <si>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</si>
  <si>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</si>
  <si>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</si>
  <si>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</si>
  <si>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</si>
  <si>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</si>
  <si>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</si>
  <si>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</si>
  <si>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</si>
  <si>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</si>
  <si>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</si>
  <si>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</si>
  <si>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</si>
  <si>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</si>
  <si>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</si>
  <si>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</si>
  <si>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</si>
  <si>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</si>
  <si>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</si>
  <si>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</si>
  <si>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</si>
  <si>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</si>
  <si>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</si>
  <si>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</si>
  <si>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</si>
  <si>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</si>
  <si>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</si>
  <si>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</si>
  <si>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</si>
  <si>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</si>
  <si>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</si>
  <si>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</si>
  <si>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</si>
  <si>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</si>
  <si>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</si>
  <si>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</si>
  <si>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</si>
  <si>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</si>
  <si>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</si>
  <si>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</si>
  <si>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</si>
  <si>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</si>
  <si>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</si>
  <si>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</si>
  <si>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</si>
  <si>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</si>
  <si>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</si>
  <si>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</si>
  <si>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</si>
  <si>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</si>
  <si>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</si>
  <si>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</si>
  <si>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</si>
  <si>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</si>
  <si>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</si>
  <si>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</si>
  <si>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</si>
  <si>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</si>
  <si>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</si>
  <si>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</si>
  <si>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</si>
  <si>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</si>
  <si>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</si>
  <si>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</si>
  <si>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</si>
  <si>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</si>
  <si>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</si>
  <si>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</si>
  <si>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</si>
  <si>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</si>
  <si>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</si>
  <si>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</si>
  <si>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</si>
  <si>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</si>
  <si>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</si>
  <si>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</si>
  <si>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</si>
  <si>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</si>
  <si>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</si>
  <si>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</si>
  <si>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</si>
  <si>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</si>
  <si>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</si>
  <si>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</si>
  <si>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</si>
  <si>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</si>
  <si>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</si>
  <si>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</si>
  <si>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</si>
  <si>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</si>
  <si>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</si>
  <si>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</si>
  <si>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</si>
  <si>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</si>
  <si>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</si>
  <si>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</si>
  <si>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</si>
  <si>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</si>
  <si>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</si>
  <si>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</si>
  <si>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</si>
  <si>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</si>
  <si>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</si>
  <si>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</si>
  <si>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</si>
  <si>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</si>
  <si>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</si>
  <si>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</si>
  <si>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</si>
  <si>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</si>
  <si>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</si>
  <si>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</si>
  <si>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</si>
  <si>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</si>
  <si>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</si>
  <si>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</si>
  <si>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</si>
  <si>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</si>
  <si>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</si>
  <si>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</si>
  <si>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</si>
  <si>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</si>
  <si>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</si>
  <si>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</si>
  <si>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</si>
  <si>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</si>
  <si>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</si>
  <si>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</si>
  <si>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</si>
  <si>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</si>
  <si>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</si>
  <si>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</si>
  <si>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</si>
  <si>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</si>
  <si>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</si>
  <si>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</si>
  <si>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</si>
  <si>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</si>
  <si>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</si>
  <si>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</si>
  <si>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</si>
  <si>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</si>
  <si>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</si>
  <si>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</si>
  <si>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</si>
  <si>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</si>
  <si>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</si>
  <si>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</si>
  <si>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</si>
  <si>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</si>
  <si>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</si>
  <si>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</si>
  <si>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</si>
  <si>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</si>
  <si>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</si>
  <si>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</si>
  <si>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</si>
  <si>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</si>
  <si>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</si>
  <si>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</si>
  <si>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</si>
  <si>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</si>
  <si>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</si>
  <si>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</si>
  <si>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</si>
  <si>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</si>
  <si>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</si>
  <si>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</si>
  <si>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</si>
  <si>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</si>
  <si>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</si>
  <si>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</si>
  <si>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</si>
  <si>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</si>
  <si>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</si>
  <si>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</si>
  <si>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</si>
  <si>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</si>
  <si>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</si>
  <si>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</si>
  <si>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</si>
  <si>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</si>
  <si>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</si>
  <si>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</si>
  <si>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</si>
  <si>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</si>
  <si>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</si>
  <si>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</si>
  <si>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</si>
  <si>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</si>
  <si>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</si>
  <si>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</si>
  <si>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</si>
  <si>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</si>
  <si>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</si>
  <si>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</si>
  <si>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</si>
  <si>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</si>
  <si>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</si>
  <si>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</si>
  <si>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</si>
  <si>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</si>
  <si>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</si>
  <si>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</si>
  <si>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</si>
  <si>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</si>
  <si>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</si>
  <si>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</si>
  <si>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</si>
  <si>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</si>
  <si>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</si>
  <si>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</si>
  <si>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</si>
  <si>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</si>
  <si>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</si>
  <si>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</si>
  <si>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</si>
  <si>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</si>
  <si>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</si>
  <si>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</si>
  <si>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</si>
  <si>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</si>
  <si>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</si>
  <si>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</si>
  <si>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</si>
  <si>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</si>
  <si>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</si>
  <si>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</si>
  <si>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</si>
  <si>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</si>
  <si>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</si>
  <si>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</si>
  <si>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</si>
  <si>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</si>
  <si>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</si>
  <si>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</si>
  <si>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</si>
  <si>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</si>
  <si>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</si>
  <si>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</si>
  <si>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</si>
  <si>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</si>
  <si>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</si>
  <si>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</si>
  <si>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</si>
  <si>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</si>
  <si>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</si>
  <si>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</si>
  <si>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</si>
  <si>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</si>
  <si>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</si>
  <si>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</si>
  <si>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</si>
  <si>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</si>
  <si>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</si>
  <si>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</si>
  <si>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</si>
  <si>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</si>
  <si>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</si>
  <si>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</si>
  <si>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</si>
  <si>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</si>
  <si>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</si>
  <si>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</si>
  <si>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</si>
  <si>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</si>
  <si>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</si>
  <si>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</si>
  <si>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</si>
  <si>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</si>
  <si>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</si>
  <si>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</si>
  <si>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</si>
  <si>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</si>
  <si>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</si>
  <si>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</si>
  <si>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</si>
  <si>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</si>
  <si>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</si>
  <si>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</si>
  <si>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</si>
  <si>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</si>
  <si>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</si>
  <si>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</si>
  <si>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</si>
  <si>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</si>
  <si>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</si>
  <si>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</si>
  <si>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</si>
  <si>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</si>
  <si>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</si>
  <si>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</si>
  <si>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</si>
  <si>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</si>
  <si>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</si>
  <si>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</si>
  <si>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</si>
  <si>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</si>
  <si>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</si>
  <si>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</si>
  <si>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</si>
  <si>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</si>
  <si>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</si>
  <si>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</si>
  <si>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</si>
  <si>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</si>
  <si>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</si>
  <si>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</si>
  <si>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</si>
  <si>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</si>
  <si>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</si>
  <si>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</si>
  <si>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</si>
  <si>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</si>
  <si>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</si>
  <si>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</si>
  <si>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</si>
  <si>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</si>
  <si>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</si>
  <si>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</si>
  <si>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</si>
  <si>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</si>
  <si>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</si>
  <si>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</si>
  <si>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</si>
  <si>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</si>
  <si>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</si>
  <si>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</si>
  <si>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</si>
  <si>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</si>
  <si>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</si>
  <si>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</si>
  <si>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</si>
  <si>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</si>
  <si>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</si>
  <si>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</si>
  <si>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</si>
  <si>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</si>
  <si>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</si>
  <si>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</si>
  <si>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</si>
  <si>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</si>
  <si>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</si>
  <si>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</si>
  <si>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</si>
  <si>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</si>
  <si>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</si>
  <si>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</si>
  <si>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</si>
  <si>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</si>
  <si>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</si>
  <si>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</si>
  <si>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</si>
  <si>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</si>
  <si>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</si>
  <si>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</si>
  <si>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</si>
  <si>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</si>
  <si>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</si>
  <si>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</si>
  <si>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</si>
  <si>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</si>
  <si>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</si>
  <si>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</si>
  <si>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</si>
  <si>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</si>
  <si>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</si>
  <si>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</si>
  <si>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</si>
  <si>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</si>
  <si>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</si>
  <si>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</si>
  <si>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</si>
  <si>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</si>
  <si>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</si>
  <si>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</si>
  <si>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</si>
  <si>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</si>
  <si>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</si>
  <si>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</si>
  <si>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</si>
  <si>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</si>
  <si>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</si>
  <si>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</si>
  <si>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</si>
  <si>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</si>
  <si>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</si>
  <si>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</si>
  <si>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</si>
  <si>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</si>
  <si>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</si>
  <si>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</si>
  <si>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</si>
  <si>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</si>
  <si>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</si>
  <si>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</si>
  <si>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</si>
  <si>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</si>
  <si>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</si>
  <si>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</si>
  <si>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</si>
  <si>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</si>
  <si>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</si>
  <si>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</si>
  <si>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</si>
  <si>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</si>
  <si>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</si>
  <si>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</si>
  <si>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</si>
  <si>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</si>
  <si>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</si>
  <si>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</si>
  <si>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</si>
  <si>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</si>
  <si>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</si>
  <si>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</si>
  <si>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</si>
  <si>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</si>
  <si>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</si>
  <si>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</si>
  <si>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</si>
  <si>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</si>
  <si>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</si>
  <si>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</si>
  <si>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</si>
  <si>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</si>
  <si>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</si>
  <si>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</si>
  <si>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</si>
  <si>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</si>
  <si>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</si>
  <si>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</si>
  <si>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</si>
  <si>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</si>
  <si>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</si>
  <si>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</si>
  <si>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</si>
  <si>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</si>
  <si>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</si>
  <si>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</si>
  <si>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</si>
  <si>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</si>
  <si>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</si>
  <si>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</si>
  <si>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</si>
  <si>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</si>
  <si>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</si>
  <si>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</si>
  <si>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</si>
  <si>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</si>
  <si>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</si>
  <si>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</si>
  <si>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</si>
  <si>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</si>
  <si>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</si>
  <si>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</si>
  <si>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</si>
  <si>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</si>
  <si>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</si>
  <si>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</si>
  <si>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</si>
  <si>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</si>
  <si>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</si>
  <si>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</si>
  <si>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</si>
  <si>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</si>
  <si>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</si>
  <si>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</si>
  <si>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</si>
  <si>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</si>
  <si>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</si>
  <si>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</si>
  <si>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</si>
  <si>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</si>
  <si>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</si>
  <si>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</si>
  <si>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</si>
  <si>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</si>
  <si>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</si>
  <si>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</si>
  <si>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</si>
  <si>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</si>
  <si>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</si>
  <si>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</si>
  <si>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</si>
  <si>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</si>
  <si>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</si>
  <si>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</si>
  <si>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</si>
  <si>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</si>
  <si>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</si>
  <si>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</si>
  <si>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</si>
  <si>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</si>
  <si>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</si>
  <si>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</si>
  <si>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</si>
  <si>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</si>
  <si>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</si>
  <si>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</si>
  <si>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</si>
  <si>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</si>
  <si>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</si>
  <si>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</si>
  <si>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</si>
  <si>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</si>
  <si>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</si>
  <si>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</si>
  <si>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</si>
  <si>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</si>
  <si>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</si>
  <si>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</si>
  <si>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</si>
  <si>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</si>
  <si>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</si>
  <si>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</si>
  <si>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</si>
  <si>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</si>
  <si>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</si>
  <si>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</si>
  <si>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</si>
  <si>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</si>
  <si>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</si>
  <si>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</si>
  <si>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</si>
  <si>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</si>
  <si>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</si>
  <si>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</si>
  <si>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</si>
  <si>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</si>
  <si>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</si>
  <si>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</si>
  <si>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</si>
  <si>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</si>
  <si>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</si>
  <si>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</si>
  <si>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</si>
  <si>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</si>
  <si>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</si>
  <si>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</si>
  <si>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</si>
  <si>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</si>
  <si>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</si>
  <si>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</si>
  <si>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</si>
  <si>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</si>
  <si>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</si>
  <si>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</si>
  <si>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</si>
  <si>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</si>
  <si>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</si>
  <si>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</si>
  <si>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</si>
  <si>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</si>
  <si>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</si>
  <si>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</si>
  <si>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</si>
  <si>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</si>
  <si>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</si>
  <si>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</si>
  <si>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</si>
  <si>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</si>
  <si>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</si>
  <si>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</si>
  <si>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</si>
  <si>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</si>
  <si>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</si>
  <si>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</si>
  <si>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</si>
  <si>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</si>
  <si>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</si>
  <si>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</si>
  <si>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</si>
  <si>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</si>
  <si>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</si>
  <si>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</si>
  <si>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</si>
  <si>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</si>
  <si>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</si>
  <si>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</si>
  <si>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</si>
  <si>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</si>
  <si>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</si>
  <si>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</si>
  <si>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</si>
  <si>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</si>
  <si>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</si>
  <si>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</si>
  <si>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</si>
  <si>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</si>
  <si>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</si>
  <si>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</si>
  <si>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</si>
  <si>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</si>
  <si>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</si>
  <si>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</si>
  <si>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</si>
  <si>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</si>
  <si>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</si>
  <si>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</si>
  <si>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</si>
  <si>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</si>
  <si>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</si>
  <si>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</si>
  <si>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</si>
  <si>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</si>
  <si>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</si>
  <si>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</si>
  <si>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</si>
  <si>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</si>
  <si>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</si>
  <si>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</si>
  <si>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</si>
  <si>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</si>
  <si>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</si>
  <si>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</si>
  <si>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</si>
  <si>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</si>
  <si>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</si>
  <si>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</si>
  <si>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</si>
  <si>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</si>
  <si>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</si>
  <si>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</si>
  <si>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</si>
  <si>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</si>
  <si>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</si>
  <si>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</si>
  <si>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</si>
  <si>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</si>
  <si>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</si>
  <si>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</si>
  <si>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</si>
  <si>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</si>
  <si>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</si>
  <si>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</si>
  <si>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</si>
  <si>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</si>
  <si>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</si>
  <si>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</si>
  <si>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</si>
  <si>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</si>
  <si>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</si>
  <si>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</si>
  <si>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</si>
  <si>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</si>
  <si>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</si>
  <si>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</si>
  <si>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</si>
  <si>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</si>
  <si>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</si>
  <si>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</si>
  <si>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</si>
  <si>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</si>
  <si>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</si>
  <si>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</si>
  <si>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</si>
  <si>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</si>
  <si>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</si>
  <si>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</si>
  <si>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</si>
  <si>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</si>
  <si>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</si>
  <si>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</si>
  <si>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</si>
  <si>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</si>
  <si>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</si>
  <si>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</si>
  <si>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</si>
  <si>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</si>
  <si>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</si>
  <si>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</si>
  <si>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</si>
  <si>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</si>
  <si>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</si>
  <si>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</si>
  <si>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</si>
  <si>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</si>
  <si>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</si>
  <si>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</si>
  <si>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</si>
  <si>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</si>
  <si>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</si>
  <si>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</si>
  <si>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</si>
  <si>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</si>
  <si>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</si>
  <si>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</si>
  <si>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</si>
  <si>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</si>
  <si>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</si>
  <si>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</si>
  <si>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</si>
  <si>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</si>
  <si>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</si>
  <si>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</si>
  <si>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</si>
  <si>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</si>
  <si>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</si>
  <si>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</si>
  <si>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</si>
  <si>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</si>
  <si>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</si>
  <si>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</si>
  <si>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</si>
  <si>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</si>
  <si>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</si>
  <si>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</si>
  <si>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</si>
  <si>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</si>
  <si>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</si>
  <si>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</si>
  <si>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</si>
  <si>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</si>
  <si>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</si>
  <si>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</si>
  <si>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</si>
  <si>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</si>
  <si>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</si>
  <si>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</si>
  <si>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</si>
  <si>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</si>
  <si>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</si>
  <si>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</si>
  <si>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</si>
  <si>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</si>
  <si>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</si>
  <si>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</si>
  <si>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</si>
  <si>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</si>
  <si>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</si>
  <si>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</si>
  <si>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</si>
  <si>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</si>
  <si>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</si>
  <si>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</si>
  <si>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</si>
  <si>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</si>
  <si>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</si>
  <si>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</si>
  <si>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</si>
  <si>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</si>
  <si>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</si>
  <si>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</si>
  <si>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</si>
  <si>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</si>
  <si>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</si>
  <si>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</si>
  <si>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</si>
  <si>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</si>
  <si>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</si>
  <si>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</si>
  <si>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</si>
  <si>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</si>
  <si>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</si>
  <si>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</si>
  <si>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</si>
  <si>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</si>
  <si>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</si>
  <si>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</si>
  <si>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</si>
  <si>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</si>
  <si>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</si>
  <si>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</si>
  <si>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</si>
  <si>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</si>
  <si>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</si>
  <si>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</si>
  <si>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</si>
  <si>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</si>
  <si>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</si>
  <si>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</si>
  <si>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</si>
  <si>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</si>
  <si>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</si>
  <si>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</si>
  <si>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</si>
  <si>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</si>
  <si>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</si>
  <si>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</si>
  <si>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</si>
  <si>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</si>
  <si>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</si>
  <si>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</si>
  <si>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</si>
  <si>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</si>
  <si>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</si>
  <si>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</si>
  <si>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</si>
  <si>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</si>
  <si>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</si>
  <si>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</si>
  <si>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</si>
  <si>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</si>
  <si>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</si>
  <si>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</si>
  <si>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</si>
  <si>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</si>
  <si>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</si>
  <si>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</si>
  <si>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</si>
  <si>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</si>
  <si>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</si>
  <si>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</si>
  <si>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</si>
  <si>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</si>
  <si>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</si>
  <si>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</si>
  <si>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</si>
  <si>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</si>
  <si>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</si>
  <si>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</si>
  <si>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</si>
  <si>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</si>
  <si>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</si>
  <si>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</si>
  <si>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</si>
  <si>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</si>
  <si>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</si>
  <si>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</si>
  <si>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</si>
  <si>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</si>
  <si>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</si>
  <si>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</si>
  <si>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</si>
  <si>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</si>
  <si>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</si>
  <si>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</si>
  <si>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</si>
  <si>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</si>
  <si>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</si>
  <si>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</si>
  <si>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</si>
  <si>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</si>
  <si>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</si>
  <si>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</si>
  <si>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</si>
  <si>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</si>
  <si>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</si>
  <si>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</si>
  <si>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</si>
  <si>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</si>
  <si>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</si>
  <si>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</si>
  <si>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</si>
  <si>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</si>
  <si>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</si>
  <si>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</si>
  <si>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</si>
  <si>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</si>
  <si>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</si>
  <si>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</si>
  <si>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</si>
  <si>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</si>
  <si>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</si>
  <si>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</si>
  <si>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</si>
  <si>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</si>
  <si>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</si>
  <si>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</si>
  <si>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</si>
  <si>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</si>
  <si>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</si>
  <si>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</si>
  <si>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</si>
  <si>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</si>
  <si>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</si>
  <si>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</si>
  <si>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</si>
  <si>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</si>
  <si>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</si>
  <si>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</si>
  <si>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</si>
  <si>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</si>
  <si>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</si>
  <si>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</si>
  <si>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</si>
  <si>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</si>
  <si>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</si>
  <si>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</si>
  <si>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</si>
  <si>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</si>
  <si>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</si>
  <si>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</si>
  <si>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</si>
  <si>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</si>
  <si>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</si>
  <si>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</si>
  <si>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</si>
  <si>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</si>
  <si>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</si>
  <si>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</si>
  <si>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</si>
  <si>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</si>
  <si>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</si>
  <si>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</si>
  <si>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</si>
  <si>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</si>
  <si>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</si>
  <si>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</si>
  <si>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</si>
  <si>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</si>
  <si>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</si>
  <si>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</si>
  <si>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</si>
  <si>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</si>
  <si>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</si>
  <si>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</si>
  <si>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</si>
  <si>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</si>
  <si>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</si>
  <si>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</si>
  <si>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</si>
  <si>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</si>
  <si>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</si>
  <si>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</si>
  <si>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</si>
  <si>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</si>
  <si>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</si>
  <si>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</si>
  <si>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</si>
  <si>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</si>
  <si>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</si>
  <si>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</si>
  <si>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</si>
  <si>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</si>
  <si>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</si>
  <si>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</si>
  <si>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</si>
  <si>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</si>
  <si>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</si>
  <si>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</si>
  <si>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</si>
  <si>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</si>
  <si>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</si>
  <si>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</si>
  <si>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</si>
  <si>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</si>
  <si>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</si>
  <si>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</si>
  <si>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</si>
  <si>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</si>
  <si>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</si>
  <si>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</si>
  <si>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</si>
  <si>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</si>
  <si>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</si>
  <si>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</si>
  <si>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</si>
  <si>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</si>
  <si>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</si>
  <si>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</si>
  <si>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</si>
  <si>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</si>
  <si>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</si>
  <si>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</si>
  <si>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</si>
  <si>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</si>
  <si>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</si>
  <si>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</si>
  <si>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</si>
  <si>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</si>
  <si>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</si>
  <si>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</si>
  <si>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</si>
  <si>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</si>
  <si>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</si>
  <si>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</si>
  <si>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</si>
  <si>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</si>
  <si>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</si>
  <si>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</si>
  <si>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</si>
  <si>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</si>
  <si>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</si>
  <si>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</si>
  <si>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</si>
  <si>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</si>
  <si>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</si>
  <si>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</si>
  <si>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</si>
  <si>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</si>
  <si>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</si>
  <si>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</si>
  <si>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</si>
  <si>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</si>
  <si>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</si>
  <si>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</si>
  <si>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</si>
  <si>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</si>
  <si>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</si>
  <si>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</si>
  <si>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</si>
  <si>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</si>
  <si>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</si>
  <si>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</si>
  <si>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</si>
  <si>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</si>
  <si>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</si>
  <si>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</si>
  <si>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</si>
  <si>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</si>
  <si>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</si>
  <si>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</si>
  <si>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</si>
  <si>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</si>
  <si>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</si>
  <si>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</si>
  <si>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</si>
  <si>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</si>
  <si>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</si>
  <si>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</si>
  <si>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</si>
  <si>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</si>
  <si>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</si>
  <si>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</si>
  <si>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</si>
  <si>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</si>
  <si>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</si>
  <si>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</si>
  <si>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</si>
  <si>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</si>
  <si>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</si>
  <si>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</si>
  <si>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</si>
  <si>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</si>
  <si>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</si>
  <si>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</si>
  <si>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</si>
  <si>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</si>
  <si>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</si>
  <si>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</si>
  <si>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</si>
  <si>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</si>
  <si>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</si>
  <si>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</si>
  <si>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</si>
  <si>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</si>
  <si>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</si>
  <si>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</si>
  <si>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</si>
  <si>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</si>
  <si>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</si>
  <si>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</si>
  <si>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</si>
  <si>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</si>
  <si>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</si>
  <si>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</si>
  <si>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</si>
  <si>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</si>
  <si>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</si>
  <si>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</si>
  <si>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</si>
  <si>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</si>
  <si>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</si>
  <si>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</si>
  <si>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</si>
  <si>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</si>
  <si>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</si>
  <si>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</si>
  <si>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</si>
  <si>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</si>
  <si>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</si>
  <si>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</si>
  <si>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</si>
  <si>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</si>
  <si>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</si>
  <si>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</si>
  <si>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</si>
  <si>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</si>
  <si>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</si>
  <si>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</si>
  <si>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</si>
  <si>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</si>
  <si>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</si>
  <si>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</si>
  <si>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</si>
  <si>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</si>
  <si>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</si>
  <si>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</si>
  <si>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</si>
  <si>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</si>
  <si>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</si>
  <si>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</si>
  <si>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</si>
  <si>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</si>
  <si>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</si>
  <si>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</si>
  <si>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</si>
  <si>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</si>
  <si>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</si>
  <si>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</si>
  <si>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</si>
  <si>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</si>
  <si>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</si>
  <si>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</si>
  <si>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</si>
  <si>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</si>
  <si>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</si>
  <si>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</si>
  <si>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</si>
  <si>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</si>
  <si>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</si>
  <si>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</si>
  <si>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</si>
  <si>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</si>
  <si>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</si>
  <si>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</si>
  <si>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</si>
  <si>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</si>
  <si>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</si>
  <si>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</si>
  <si>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</si>
  <si>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</si>
  <si>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</si>
  <si>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</si>
  <si>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</si>
  <si>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</si>
  <si>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</si>
  <si>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</si>
  <si>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</si>
  <si>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</si>
  <si>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</si>
  <si>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</si>
  <si>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</si>
  <si>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</si>
  <si>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</si>
  <si>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</si>
  <si>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</si>
  <si>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</si>
  <si>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</si>
  <si>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</si>
  <si>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</si>
  <si>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</si>
  <si>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</si>
  <si>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</si>
  <si>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</si>
  <si>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</si>
  <si>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</si>
  <si>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</si>
  <si>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</si>
  <si>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</si>
  <si>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</si>
  <si>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</si>
  <si>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</si>
  <si>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</si>
  <si>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</si>
  <si>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</si>
  <si>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</si>
  <si>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</si>
  <si>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</si>
  <si>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</si>
  <si>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</si>
  <si>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</si>
  <si>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</si>
  <si>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</si>
  <si>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</si>
  <si>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</si>
  <si>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</si>
  <si>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</si>
  <si>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</si>
  <si>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</si>
  <si>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</si>
  <si>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</si>
  <si>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</si>
  <si>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</si>
  <si>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</si>
  <si>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</si>
  <si>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</si>
  <si>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</si>
  <si>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</si>
  <si>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</si>
  <si>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</si>
  <si>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</si>
  <si>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</si>
  <si>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</si>
  <si>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</si>
  <si>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</si>
  <si>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</si>
  <si>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</si>
  <si>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</si>
  <si>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</si>
  <si>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</si>
  <si>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</si>
  <si>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</si>
  <si>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</si>
  <si>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</si>
  <si>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</si>
  <si>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</si>
  <si>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</si>
  <si>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</si>
  <si>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</si>
  <si>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</si>
  <si>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</si>
  <si>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</si>
  <si>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</si>
  <si>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</si>
  <si>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</si>
  <si>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</si>
  <si>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</si>
  <si>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</si>
  <si>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</si>
  <si>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</si>
  <si>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</si>
  <si>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</si>
  <si>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</si>
  <si>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</si>
  <si>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</si>
  <si>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</si>
  <si>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</si>
  <si>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</si>
  <si>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</si>
  <si>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</si>
  <si>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</si>
  <si>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</si>
  <si>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</si>
  <si>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</si>
  <si>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</si>
  <si>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</si>
  <si>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</si>
  <si>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</si>
  <si>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</si>
  <si>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</si>
  <si>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</si>
  <si>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</si>
  <si>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</si>
  <si>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</si>
  <si>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</si>
  <si>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</si>
  <si>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</si>
  <si>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</si>
  <si>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</si>
  <si>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</si>
  <si>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</si>
  <si>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</si>
  <si>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</si>
  <si>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</si>
  <si>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</si>
  <si>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</si>
  <si>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</si>
  <si>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</si>
  <si>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</si>
  <si>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</si>
  <si>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</si>
  <si>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</si>
  <si>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</si>
  <si>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</si>
  <si>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</si>
  <si>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</si>
  <si>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</si>
  <si>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</si>
  <si>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</si>
  <si>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</si>
  <si>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</si>
  <si>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</si>
  <si>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</si>
  <si>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</si>
  <si>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</si>
  <si>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</si>
  <si>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</si>
  <si>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</si>
  <si>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</si>
  <si>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</si>
  <si>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</si>
  <si>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</si>
  <si>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</si>
  <si>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</si>
  <si>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</si>
  <si>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</si>
  <si>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</si>
  <si>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</si>
  <si>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</si>
  <si>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</si>
  <si>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</si>
  <si>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</si>
  <si>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</si>
  <si>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</si>
  <si>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</si>
  <si>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</si>
  <si>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</si>
  <si>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</si>
  <si>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</si>
  <si>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</si>
  <si>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</si>
  <si>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</si>
  <si>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</si>
  <si>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</si>
  <si>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</si>
  <si>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</si>
  <si>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</si>
  <si>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</si>
  <si>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</si>
  <si>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</si>
  <si>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</si>
  <si>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</si>
  <si>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</si>
  <si>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</si>
  <si>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</si>
  <si>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</si>
  <si>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</si>
  <si>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</si>
  <si>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</si>
  <si>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</si>
  <si>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</si>
  <si>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</si>
  <si>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</si>
  <si>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</si>
  <si>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</si>
  <si>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</si>
  <si>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</si>
  <si>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</si>
  <si>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</si>
  <si>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</si>
  <si>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</si>
  <si>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</si>
  <si>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</si>
  <si>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</si>
  <si>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</si>
  <si>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</si>
  <si>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</si>
  <si>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</si>
  <si>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</si>
  <si>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</si>
  <si>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</si>
  <si>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</si>
  <si>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</si>
  <si>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</si>
  <si>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</si>
  <si>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</si>
  <si>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</si>
  <si>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</si>
  <si>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</si>
  <si>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</si>
  <si>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</si>
  <si>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</si>
  <si>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</si>
  <si>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</si>
  <si>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</si>
  <si>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</si>
  <si>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</si>
  <si>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</si>
  <si>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</si>
  <si>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</si>
  <si>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</si>
  <si>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</si>
  <si>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</si>
  <si>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</si>
  <si>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</si>
  <si>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</si>
  <si>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</si>
  <si>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</si>
  <si>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</si>
  <si>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</si>
  <si>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</si>
  <si>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</si>
  <si>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</si>
  <si>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</si>
  <si>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</si>
  <si>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</si>
  <si>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</si>
  <si>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</si>
  <si>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</si>
  <si>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</si>
  <si>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</si>
  <si>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</si>
  <si>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</si>
  <si>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</si>
  <si>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</si>
  <si>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</si>
  <si>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</si>
  <si>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</si>
  <si>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</si>
  <si>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</si>
  <si>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</si>
  <si>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</si>
  <si>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</si>
  <si>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</si>
  <si>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</si>
  <si>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</si>
  <si>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</si>
  <si>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</si>
  <si>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</si>
  <si>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</si>
  <si>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</si>
  <si>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</si>
  <si>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</si>
  <si>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</si>
  <si>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</si>
  <si>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</si>
  <si>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</si>
  <si>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</si>
  <si>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</si>
  <si>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</si>
  <si>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</si>
  <si>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</si>
  <si>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</si>
  <si>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</si>
  <si>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</si>
  <si>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</si>
  <si>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</si>
  <si>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</si>
  <si>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</si>
  <si>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</si>
  <si>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</si>
  <si>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</si>
  <si>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</si>
  <si>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</si>
  <si>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</si>
  <si>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</si>
  <si>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</si>
  <si>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</si>
  <si>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</si>
  <si>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</si>
  <si>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</si>
  <si>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</si>
  <si>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</si>
  <si>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</si>
  <si>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</si>
  <si>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</si>
  <si>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</si>
  <si>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</si>
  <si>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</si>
  <si>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</si>
  <si>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</si>
  <si>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</si>
  <si>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</si>
  <si>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</si>
  <si>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</si>
  <si>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</si>
  <si>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</si>
  <si>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</si>
  <si>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</si>
  <si>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</si>
  <si>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</si>
  <si>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</si>
  <si>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</si>
  <si>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</si>
  <si>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</si>
  <si>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</si>
  <si>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</si>
  <si>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</si>
  <si>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</si>
  <si>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</si>
  <si>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</si>
  <si>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</si>
  <si>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</si>
  <si>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</si>
  <si>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</si>
  <si>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</si>
  <si>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</si>
  <si>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</si>
  <si>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</si>
  <si>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</si>
  <si>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</si>
  <si>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</si>
  <si>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</si>
  <si>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</si>
  <si>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</si>
  <si>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</si>
  <si>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</si>
  <si>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</si>
  <si>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</si>
  <si>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</si>
  <si>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</si>
  <si>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</si>
  <si>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</si>
  <si>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</si>
  <si>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</si>
  <si>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</si>
  <si>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</si>
  <si>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</si>
  <si>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</si>
  <si>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</si>
  <si>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</si>
  <si>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</si>
  <si>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</si>
  <si>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</si>
  <si>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</si>
  <si>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</si>
  <si>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</si>
  <si>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</si>
  <si>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</si>
  <si>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</si>
  <si>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</si>
  <si>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</si>
  <si>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</si>
  <si>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</si>
  <si>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</si>
  <si>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</si>
  <si>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</si>
  <si>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</si>
  <si>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</si>
  <si>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</si>
  <si>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</si>
  <si>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</si>
  <si>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</si>
  <si>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</si>
  <si>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</si>
  <si>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</si>
  <si>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</si>
  <si>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</si>
  <si>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</si>
  <si>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</si>
  <si>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</si>
  <si>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</si>
  <si>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</si>
  <si>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</si>
  <si>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</si>
  <si>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</si>
  <si>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</si>
  <si>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</si>
  <si>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</si>
  <si>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</si>
  <si>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</si>
  <si>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</si>
  <si>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</si>
  <si>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</si>
  <si>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</si>
  <si>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</si>
  <si>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</si>
  <si>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</si>
  <si>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</si>
  <si>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</si>
  <si>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</si>
  <si>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</si>
  <si>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</si>
  <si>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</si>
  <si>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</si>
  <si>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</si>
  <si>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</si>
  <si>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</si>
  <si>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</si>
  <si>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</si>
  <si>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</si>
  <si>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</si>
  <si>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</si>
  <si>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</si>
  <si>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</si>
  <si>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</si>
  <si>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</si>
  <si>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</si>
  <si>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</si>
  <si>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</si>
  <si>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</si>
  <si>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</si>
  <si>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</si>
  <si>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</si>
  <si>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</si>
  <si>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</si>
  <si>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</si>
  <si>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</si>
  <si>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</si>
  <si>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</si>
  <si>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</si>
  <si>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</si>
  <si>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</si>
  <si>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</si>
  <si>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</si>
  <si>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</si>
  <si>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</si>
  <si>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</si>
  <si>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</si>
  <si>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</si>
  <si>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</si>
  <si>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</si>
  <si>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</si>
  <si>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</si>
  <si>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</si>
  <si>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</si>
  <si>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</si>
  <si>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</si>
  <si>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</si>
  <si>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</si>
  <si>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</si>
  <si>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</si>
  <si>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</si>
  <si>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</si>
  <si>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</si>
  <si>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</si>
  <si>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</si>
  <si>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</si>
  <si>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</si>
  <si>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</si>
  <si>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</si>
  <si>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</si>
  <si>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</si>
  <si>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</si>
  <si>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</si>
  <si>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</si>
  <si>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</si>
  <si>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</si>
  <si>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</si>
  <si>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</si>
  <si>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</si>
  <si>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</si>
  <si>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</si>
  <si>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</si>
  <si>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</si>
  <si>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</si>
  <si>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</si>
  <si>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</si>
  <si>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</si>
  <si>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</si>
  <si>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</si>
  <si>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</si>
  <si>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</si>
  <si>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</si>
  <si>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</si>
  <si>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</si>
  <si>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</si>
  <si>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</si>
  <si>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</si>
  <si>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</si>
  <si>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</si>
  <si>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</si>
  <si>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</si>
  <si>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</si>
  <si>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</si>
  <si>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</si>
  <si>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</si>
  <si>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</si>
  <si>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</si>
  <si>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</si>
  <si>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</si>
  <si>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</si>
  <si>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</si>
  <si>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</si>
  <si>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</si>
  <si>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</si>
  <si>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</si>
  <si>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</si>
  <si>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</si>
  <si>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</si>
  <si>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</si>
  <si>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</si>
  <si>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</si>
  <si>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</si>
  <si>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</si>
  <si>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</si>
  <si>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</si>
  <si>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</si>
  <si>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</si>
  <si>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</si>
  <si>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</si>
  <si>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</si>
  <si>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</si>
  <si>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</si>
  <si>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</si>
  <si>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</si>
  <si>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</si>
  <si>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</si>
  <si>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</si>
  <si>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</si>
  <si>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</si>
  <si>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</si>
  <si>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</si>
  <si>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</si>
  <si>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</si>
  <si>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</si>
  <si>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</si>
  <si>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</si>
  <si>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</si>
  <si>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</si>
  <si>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</si>
  <si>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</si>
  <si>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</si>
  <si>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</si>
  <si>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</si>
  <si>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</si>
  <si>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</si>
  <si>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</si>
  <si>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</si>
  <si>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</si>
  <si>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</si>
  <si>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</si>
  <si>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</si>
  <si>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</si>
  <si>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</si>
  <si>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</si>
  <si>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</si>
  <si>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</si>
  <si>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</si>
  <si>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</si>
  <si>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</si>
  <si>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</si>
  <si>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</si>
  <si>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</si>
  <si>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</si>
  <si>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</si>
  <si>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</si>
  <si>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</si>
  <si>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</si>
  <si>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</si>
  <si>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</si>
  <si>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</si>
  <si>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</si>
  <si>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</si>
  <si>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</si>
  <si>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</si>
  <si>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</si>
  <si>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</si>
  <si>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</si>
  <si>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</si>
  <si>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</si>
  <si>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</si>
  <si>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</si>
  <si>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</si>
  <si>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</si>
  <si>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</si>
  <si>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</si>
  <si>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</si>
  <si>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</si>
  <si>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</si>
  <si>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</si>
  <si>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</si>
  <si>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</si>
  <si>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</si>
  <si>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</si>
  <si>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</si>
  <si>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</si>
  <si>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</si>
  <si>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</si>
  <si>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</si>
  <si>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</si>
  <si>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</si>
  <si>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</si>
  <si>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</si>
  <si>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</si>
  <si>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</si>
  <si>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</si>
  <si>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</si>
  <si>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</si>
  <si>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</si>
  <si>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</si>
  <si>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</si>
  <si>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</si>
  <si>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</si>
  <si>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</si>
  <si>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</si>
  <si>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</si>
  <si>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</si>
  <si>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</si>
  <si>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</si>
  <si>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</si>
  <si>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</si>
  <si>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</si>
  <si>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</si>
  <si>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</si>
  <si>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</si>
  <si>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</si>
  <si>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</si>
  <si>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</si>
  <si>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</si>
  <si>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</si>
  <si>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</si>
  <si>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</si>
  <si>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</si>
  <si>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</si>
  <si>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</si>
  <si>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</si>
  <si>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</si>
  <si>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</si>
  <si>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</si>
  <si>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</si>
  <si>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</si>
  <si>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</si>
  <si>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</si>
  <si>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</si>
  <si>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</si>
  <si>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</si>
  <si>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</si>
  <si>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</si>
  <si>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</si>
  <si>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</si>
  <si>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</si>
  <si>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</si>
  <si>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</si>
  <si>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</si>
  <si>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</si>
  <si>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</si>
  <si>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</si>
  <si>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</si>
  <si>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</si>
  <si>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</si>
  <si>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</si>
  <si>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</si>
  <si>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</si>
  <si>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</si>
  <si>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</si>
  <si>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</si>
  <si>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</si>
  <si>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</si>
  <si>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</si>
  <si>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</si>
  <si>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</si>
  <si>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</si>
  <si>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</si>
  <si>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</si>
  <si>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</si>
  <si>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</si>
  <si>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</si>
  <si>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</si>
  <si>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</si>
  <si>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</si>
  <si>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</si>
  <si>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</si>
  <si>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</si>
  <si>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</si>
  <si>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</si>
  <si>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</si>
  <si>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</si>
  <si>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</si>
  <si>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</si>
  <si>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</si>
  <si>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</si>
  <si>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</si>
  <si>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</si>
  <si>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</si>
  <si>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</si>
  <si>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</si>
  <si>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</si>
  <si>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</si>
  <si>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</si>
  <si>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</si>
  <si>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</si>
  <si>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</si>
  <si>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</si>
  <si>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</si>
  <si>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</si>
  <si>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</si>
  <si>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</si>
  <si>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</si>
  <si>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</si>
  <si>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</si>
  <si>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</si>
  <si>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</si>
  <si>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</si>
  <si>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</si>
  <si>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</si>
  <si>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</si>
  <si>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</si>
  <si>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</si>
  <si>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</si>
  <si>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</si>
  <si>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</si>
  <si>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</si>
  <si>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</si>
  <si>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</si>
  <si>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</si>
  <si>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</si>
  <si>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</si>
  <si>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</si>
  <si>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</si>
  <si>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</si>
  <si>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</si>
  <si>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</si>
  <si>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</si>
  <si>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</si>
  <si>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</si>
  <si>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</si>
  <si>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</si>
  <si>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</si>
  <si>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</si>
  <si>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</si>
  <si>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</si>
  <si>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</si>
  <si>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</si>
  <si>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</si>
  <si>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</si>
  <si>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</si>
  <si>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</si>
  <si>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</si>
  <si>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</si>
  <si>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</si>
  <si>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</si>
  <si>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</si>
  <si>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</si>
  <si>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</si>
  <si>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</si>
  <si>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</si>
  <si>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</si>
  <si>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</si>
  <si>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</si>
  <si>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</si>
  <si>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</si>
  <si>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</si>
  <si>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</si>
  <si>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</si>
  <si>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</si>
  <si>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</si>
  <si>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</si>
  <si>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</si>
  <si>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</si>
  <si>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</si>
  <si>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</si>
  <si>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</si>
  <si>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</si>
  <si>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</si>
  <si>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</si>
  <si>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</si>
  <si>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</si>
  <si>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</si>
  <si>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</si>
  <si>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</si>
  <si>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</si>
  <si>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</si>
  <si>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</si>
  <si>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</si>
  <si>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</si>
  <si>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</si>
  <si>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</si>
  <si>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</si>
  <si>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</si>
  <si>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</si>
  <si>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</si>
  <si>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</si>
  <si>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</si>
  <si>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</si>
  <si>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</si>
  <si>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</si>
  <si>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</si>
  <si>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</si>
  <si>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</si>
  <si>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</si>
  <si>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</si>
  <si>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</si>
  <si>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</si>
  <si>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</si>
  <si>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</si>
  <si>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</si>
  <si>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</si>
  <si>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</si>
  <si>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</si>
  <si>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</si>
  <si>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</si>
  <si>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</si>
  <si>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</si>
  <si>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</si>
  <si>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</si>
  <si>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</si>
  <si>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</si>
  <si>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</si>
  <si>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</si>
  <si>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</si>
  <si>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</si>
  <si>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</si>
  <si>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</si>
  <si>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</si>
  <si>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</si>
  <si>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</si>
  <si>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</si>
  <si>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</si>
  <si>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</si>
  <si>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</si>
  <si>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</si>
  <si>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</si>
  <si>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</si>
  <si>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</si>
  <si>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</si>
  <si>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</si>
  <si>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</si>
  <si>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</si>
  <si>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</si>
  <si>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</si>
  <si>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</si>
  <si>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</si>
  <si>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</si>
  <si>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</si>
  <si>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</si>
  <si>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</si>
  <si>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</si>
  <si>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</si>
  <si>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</si>
  <si>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</si>
  <si>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</si>
  <si>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</si>
  <si>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</si>
  <si>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</si>
  <si>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</si>
  <si>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</si>
  <si>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</si>
  <si>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</si>
  <si>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</si>
  <si>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</si>
  <si>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</si>
  <si>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</si>
  <si>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</si>
  <si>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</si>
  <si>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</si>
  <si>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</si>
  <si>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</si>
  <si>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</si>
  <si>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</si>
  <si>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</si>
  <si>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</si>
  <si>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</si>
  <si>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</si>
  <si>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</si>
  <si>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</si>
  <si>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</si>
  <si>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</si>
  <si>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</si>
  <si>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</si>
  <si>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</si>
  <si>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</si>
  <si>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</si>
  <si>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</si>
  <si>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</si>
  <si>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</si>
  <si>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</si>
  <si>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</si>
  <si>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</si>
  <si>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</si>
  <si>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</si>
  <si>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</si>
  <si>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</si>
  <si>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</si>
  <si>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</si>
  <si>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</si>
  <si>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</si>
  <si>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</si>
  <si>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</si>
  <si>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</si>
  <si>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</si>
  <si>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</si>
  <si>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</si>
  <si>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</si>
  <si>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</si>
  <si>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</si>
  <si>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</si>
  <si>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</si>
  <si>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</si>
  <si>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</si>
  <si>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</si>
  <si>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</si>
  <si>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</si>
  <si>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</si>
  <si>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</si>
  <si>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</si>
  <si>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</si>
  <si>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</si>
  <si>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</si>
  <si>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</si>
  <si>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</si>
  <si>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</si>
  <si>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</si>
  <si>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</si>
  <si>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</si>
  <si>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</si>
  <si>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</si>
  <si>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</si>
  <si>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</si>
  <si>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</si>
  <si>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</si>
  <si>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</si>
  <si>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</si>
  <si>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</si>
  <si>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</si>
  <si>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</si>
  <si>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</si>
  <si>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</si>
  <si>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</si>
  <si>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</si>
  <si>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</si>
  <si>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</si>
  <si>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</si>
  <si>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</si>
  <si>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</si>
  <si>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</si>
  <si>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</si>
  <si>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</si>
  <si>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</si>
  <si>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</si>
  <si>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</si>
  <si>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</si>
  <si>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</si>
  <si>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</si>
  <si>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</si>
  <si>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</si>
  <si>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</si>
  <si>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</si>
  <si>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</si>
  <si>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</si>
  <si>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</si>
  <si>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</si>
  <si>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</si>
  <si>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</si>
  <si>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</si>
  <si>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</si>
  <si>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</si>
  <si>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</si>
  <si>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</si>
  <si>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</si>
  <si>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</si>
  <si>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</si>
  <si>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</si>
  <si>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</si>
  <si>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</si>
  <si>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</si>
  <si>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</si>
  <si>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</si>
  <si>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</si>
  <si>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</si>
  <si>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</si>
  <si>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</si>
  <si>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</si>
  <si>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</si>
  <si>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</si>
  <si>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</si>
  <si>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</si>
  <si>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</si>
  <si>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</si>
  <si>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</si>
  <si>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</si>
  <si>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</si>
  <si>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</si>
  <si>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</si>
  <si>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</si>
  <si>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</si>
  <si>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</si>
  <si>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</si>
  <si>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</si>
  <si>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</si>
  <si>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</si>
  <si>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</si>
  <si>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</si>
  <si>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</si>
  <si>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</si>
  <si>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</si>
  <si>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</si>
  <si>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</si>
  <si>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</si>
  <si>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</si>
  <si>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</si>
  <si>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</si>
  <si>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</si>
  <si>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</si>
  <si>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</si>
  <si>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</si>
  <si>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</si>
  <si>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</si>
  <si>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</si>
  <si>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</si>
  <si>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</si>
  <si>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</si>
  <si>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</si>
  <si>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</si>
  <si>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</si>
  <si>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</si>
  <si>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</si>
  <si>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</si>
  <si>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</si>
  <si>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</si>
  <si>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</si>
  <si>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</si>
  <si>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</si>
  <si>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</si>
  <si>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</si>
  <si>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</si>
  <si>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</si>
  <si>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</si>
  <si>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</si>
  <si>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</si>
  <si>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</si>
  <si>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</si>
  <si>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</si>
  <si>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</si>
  <si>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</si>
  <si>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</si>
  <si>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</si>
  <si>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</si>
  <si>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</si>
  <si>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</si>
  <si>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</si>
  <si>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</si>
  <si>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</si>
  <si>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</si>
  <si>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</si>
  <si>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</si>
  <si>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</si>
  <si>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</si>
  <si>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</si>
  <si>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</si>
  <si>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</si>
  <si>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</si>
  <si>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</si>
  <si>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</si>
  <si>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</si>
  <si>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</si>
  <si>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</si>
  <si>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</si>
  <si>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</si>
  <si>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</si>
  <si>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</si>
  <si>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</si>
  <si>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</si>
  <si>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</si>
  <si>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</si>
  <si>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</si>
  <si>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</si>
  <si>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</si>
  <si>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</si>
  <si>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</si>
  <si>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</si>
  <si>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</si>
  <si>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</si>
  <si>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</si>
  <si>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</si>
  <si>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</si>
  <si>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</si>
  <si>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</si>
  <si>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</si>
  <si>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</si>
  <si>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</si>
  <si>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</si>
  <si>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</si>
  <si>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</si>
  <si>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</si>
  <si>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</si>
  <si>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</si>
  <si>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</si>
  <si>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</si>
  <si>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</si>
  <si>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</si>
  <si>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</si>
  <si>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</si>
  <si>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</si>
  <si>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</si>
  <si>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</si>
  <si>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</si>
  <si>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</si>
  <si>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</si>
  <si>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</si>
  <si>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</si>
  <si>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</si>
  <si>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</si>
  <si>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</si>
  <si>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</si>
  <si>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</si>
  <si>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</si>
  <si>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</si>
  <si>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</si>
  <si>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</si>
  <si>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</si>
  <si>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</si>
  <si>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</si>
  <si>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</si>
  <si>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</si>
  <si>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</si>
  <si>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</si>
  <si>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</si>
  <si>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</si>
  <si>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</si>
  <si>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</si>
  <si>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</si>
  <si>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</si>
  <si>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</si>
  <si>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</si>
  <si>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</si>
  <si>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</si>
  <si>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</si>
  <si>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</si>
  <si>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</si>
  <si>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</si>
  <si>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</si>
  <si>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</si>
  <si>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</si>
  <si>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</si>
  <si>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</si>
  <si>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</si>
  <si>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</si>
  <si>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</si>
  <si>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</si>
  <si>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</si>
  <si>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</si>
  <si>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</si>
  <si>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</si>
  <si>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</si>
  <si>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</si>
  <si>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</si>
  <si>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</si>
  <si>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</si>
  <si>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</si>
  <si>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</si>
  <si>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</si>
  <si>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</si>
  <si>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</si>
  <si>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</si>
  <si>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</si>
  <si>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</si>
  <si>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</si>
  <si>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</si>
  <si>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</si>
  <si>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</si>
  <si>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</si>
  <si>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</si>
  <si>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</si>
  <si>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</si>
  <si>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</si>
  <si>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</si>
  <si>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</si>
  <si>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</si>
  <si>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</si>
  <si>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</si>
  <si>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</si>
  <si>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</si>
  <si>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</si>
  <si>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</si>
  <si>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</si>
  <si>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</si>
  <si>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</si>
  <si>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</si>
  <si>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</si>
  <si>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</si>
  <si>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</si>
  <si>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</si>
  <si>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</si>
  <si>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</si>
  <si>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</si>
  <si>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</si>
  <si>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</si>
  <si>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</si>
  <si>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</si>
  <si>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</si>
  <si>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</si>
  <si>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</si>
  <si>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</si>
  <si>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</si>
  <si>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</si>
  <si>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</si>
  <si>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</si>
  <si>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</si>
  <si>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</si>
  <si>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</si>
  <si>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</si>
  <si>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</si>
  <si>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</si>
  <si>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</si>
  <si>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</si>
  <si>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</si>
  <si>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</si>
  <si>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</si>
  <si>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</si>
  <si>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</si>
  <si>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</si>
  <si>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</si>
  <si>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</si>
  <si>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</si>
  <si>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</si>
  <si>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</si>
  <si>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</si>
  <si>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</si>
  <si>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</si>
  <si>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</si>
  <si>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</si>
  <si>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</si>
  <si>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</si>
  <si>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</si>
  <si>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</si>
  <si>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</si>
  <si>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</si>
  <si>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</si>
  <si>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</si>
  <si>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</si>
  <si>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</si>
  <si>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</si>
  <si>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</si>
  <si>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</si>
  <si>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</si>
  <si>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</si>
  <si>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</si>
  <si>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</si>
  <si>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</si>
  <si>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</si>
  <si>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</si>
  <si>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</si>
  <si>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</si>
  <si>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</si>
  <si>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</si>
  <si>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</si>
  <si>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</si>
  <si>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</si>
  <si>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</si>
  <si>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</si>
  <si>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</si>
  <si>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</si>
  <si>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</si>
  <si>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</si>
  <si>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</si>
  <si>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</si>
  <si>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</si>
  <si>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</si>
  <si>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</si>
  <si>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</si>
  <si>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</si>
  <si>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</si>
  <si>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</si>
  <si>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</si>
  <si>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</si>
  <si>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</si>
  <si>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</si>
  <si>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</si>
  <si>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</si>
  <si>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</si>
  <si>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</si>
  <si>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</si>
  <si>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</si>
  <si>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</si>
  <si>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</si>
  <si>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</si>
  <si>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</si>
  <si>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</si>
  <si>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</si>
  <si>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</si>
  <si>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</si>
  <si>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</si>
  <si>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</si>
  <si>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</si>
  <si>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</si>
  <si>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</si>
  <si>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</si>
  <si>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</si>
  <si>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</si>
  <si>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</si>
  <si>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</si>
  <si>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</si>
  <si>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</si>
  <si>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</si>
  <si>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</si>
  <si>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</si>
  <si>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</si>
  <si>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</si>
  <si>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</si>
  <si>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</si>
  <si>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</si>
  <si>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</si>
  <si>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</si>
  <si>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</si>
  <si>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</si>
  <si>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</si>
  <si>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</si>
  <si>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</si>
  <si>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</si>
  <si>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</si>
  <si>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</si>
  <si>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</si>
  <si>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</si>
  <si>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</si>
  <si>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</si>
  <si>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</si>
  <si>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</si>
  <si>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</si>
  <si>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</si>
  <si>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</si>
  <si>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</si>
  <si>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</si>
  <si>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</si>
  <si>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</si>
  <si>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</si>
  <si>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</si>
  <si>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</si>
  <si>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</si>
  <si>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</si>
  <si>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</si>
  <si>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</si>
  <si>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</si>
  <si>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</si>
  <si>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</si>
  <si>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</si>
  <si>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</si>
  <si>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</si>
  <si>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</si>
  <si>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</si>
  <si>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</si>
  <si>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</si>
  <si>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</si>
  <si>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</si>
  <si>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</si>
  <si>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</si>
  <si>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</si>
  <si>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</si>
  <si>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</si>
  <si>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</si>
  <si>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</si>
  <si>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</si>
  <si>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</si>
  <si>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</si>
  <si>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</si>
  <si>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</si>
  <si>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</si>
  <si>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</si>
  <si>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</si>
  <si>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</si>
  <si>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</si>
  <si>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</si>
  <si>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</si>
  <si>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</si>
  <si>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</si>
  <si>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</si>
  <si>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</si>
  <si>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</si>
  <si>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</si>
  <si>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</si>
  <si>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</si>
  <si>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</si>
  <si>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</si>
  <si>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</si>
  <si>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</si>
  <si>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</si>
  <si>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</si>
  <si>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</si>
  <si>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</si>
  <si>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</si>
  <si>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</si>
  <si>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</si>
  <si>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</si>
  <si>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</si>
  <si>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</si>
  <si>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</si>
  <si>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</si>
  <si>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</si>
  <si>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</si>
  <si>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</si>
  <si>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</si>
  <si>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</si>
  <si>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</si>
  <si>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</si>
  <si>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</si>
  <si>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</si>
  <si>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</si>
  <si>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</si>
  <si>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</si>
  <si>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</si>
  <si>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</si>
  <si>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</si>
  <si>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</si>
  <si>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</si>
  <si>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</si>
  <si>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</si>
  <si>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</si>
  <si>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</si>
  <si>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</si>
  <si>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</si>
  <si>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</si>
  <si>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</si>
  <si>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</si>
  <si>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</si>
  <si>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</si>
  <si>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</si>
  <si>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</si>
  <si>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</si>
  <si>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</si>
  <si>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</si>
  <si>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</si>
  <si>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</si>
  <si>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</si>
  <si>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</si>
  <si>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</si>
  <si>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</si>
  <si>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</si>
  <si>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</si>
  <si>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</si>
  <si>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</si>
  <si>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</si>
  <si>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</si>
  <si>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</si>
  <si>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</si>
  <si>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</si>
  <si>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</si>
  <si>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</si>
  <si>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</si>
  <si>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</si>
  <si>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</si>
  <si>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</si>
  <si>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</si>
  <si>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</si>
  <si>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</si>
  <si>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</si>
  <si>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</si>
  <si>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</si>
  <si>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</si>
  <si>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</si>
  <si>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</si>
  <si>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</si>
  <si>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</si>
  <si>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</si>
  <si>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</si>
  <si>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</si>
  <si>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</si>
  <si>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</si>
  <si>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</si>
  <si>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</si>
  <si>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</si>
  <si>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</si>
  <si>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</si>
  <si>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</si>
  <si>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</si>
  <si>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</si>
  <si>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</si>
  <si>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</si>
  <si>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</si>
  <si>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</si>
  <si>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</si>
  <si>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</si>
  <si>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</si>
  <si>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</si>
  <si>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</si>
  <si>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</si>
  <si>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</si>
  <si>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</si>
  <si>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</si>
  <si>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</si>
  <si>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</si>
  <si>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</si>
  <si>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</si>
  <si>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</si>
  <si>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</si>
  <si>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</si>
  <si>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</si>
  <si>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</si>
  <si>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</si>
  <si>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</si>
  <si>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</si>
  <si>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</si>
  <si>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</si>
  <si>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</si>
  <si>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</si>
  <si>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</si>
  <si>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</si>
  <si>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</si>
  <si>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</si>
  <si>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</si>
  <si>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</si>
  <si>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</si>
  <si>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</si>
  <si>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</si>
  <si>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</si>
  <si>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</si>
  <si>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</si>
  <si>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</si>
  <si>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</si>
  <si>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</si>
  <si>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</si>
  <si>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</si>
  <si>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</si>
  <si>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</si>
  <si>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</si>
  <si>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</si>
  <si>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</si>
  <si>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</si>
  <si>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</si>
  <si>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</si>
  <si>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</si>
  <si>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</si>
  <si>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</si>
  <si>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</si>
  <si>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</si>
  <si>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</si>
  <si>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</si>
  <si>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</si>
  <si>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</si>
  <si>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</si>
  <si>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</si>
  <si>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</si>
  <si>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</si>
  <si>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</si>
  <si>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</si>
  <si>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</si>
  <si>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</si>
  <si>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</si>
  <si>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</si>
  <si>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</si>
  <si>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</si>
  <si>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</si>
  <si>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</si>
  <si>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</si>
  <si>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</si>
  <si>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</si>
  <si>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</si>
  <si>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</si>
  <si>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</si>
  <si>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</si>
  <si>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</si>
  <si>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</si>
  <si>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</si>
  <si>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</si>
  <si>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</si>
  <si>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</si>
  <si>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</si>
  <si>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</si>
  <si>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</si>
  <si>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</si>
  <si>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</si>
  <si>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</si>
  <si>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</si>
  <si>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</si>
  <si>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</si>
  <si>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</si>
  <si>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</si>
  <si>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</si>
  <si>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</si>
  <si>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</si>
  <si>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</si>
  <si>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</si>
  <si>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</si>
  <si>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</si>
  <si>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</si>
  <si>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</si>
  <si>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</si>
  <si>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</si>
  <si>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</si>
  <si>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</si>
  <si>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</si>
  <si>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</si>
  <si>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</si>
  <si>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</si>
  <si>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</si>
  <si>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</si>
  <si>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</si>
  <si>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</si>
  <si>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</si>
  <si>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</si>
  <si>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</si>
  <si>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</si>
  <si>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</si>
  <si>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</si>
  <si>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</si>
  <si>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</si>
  <si>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</si>
  <si>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</si>
  <si>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</si>
  <si>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</si>
  <si>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</si>
  <si>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</si>
  <si>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</si>
  <si>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</si>
  <si>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</si>
  <si>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</si>
  <si>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</si>
  <si>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</si>
  <si>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</si>
  <si>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</si>
  <si>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</si>
  <si>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</si>
  <si>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</si>
  <si>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</si>
  <si>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</si>
  <si>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</si>
  <si>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</si>
  <si>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</si>
  <si>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</si>
  <si>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</si>
  <si>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</si>
  <si>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</si>
  <si>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</si>
  <si>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</si>
  <si>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</si>
  <si>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</si>
  <si>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</si>
  <si>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</si>
  <si>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</si>
  <si>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</si>
  <si>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</si>
  <si>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</si>
  <si>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</si>
  <si>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</si>
  <si>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</si>
  <si>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</si>
  <si>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</si>
  <si>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</si>
  <si>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</si>
  <si>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</si>
  <si>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</si>
  <si>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</si>
  <si>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</si>
  <si>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</si>
  <si>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</si>
  <si>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</si>
  <si>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</si>
  <si>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</si>
  <si>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</si>
  <si>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</si>
  <si>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</si>
  <si>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</si>
  <si>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</si>
  <si>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</si>
  <si>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</si>
  <si>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</si>
  <si>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</si>
  <si>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</si>
  <si>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</si>
  <si>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</si>
  <si>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</si>
  <si>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</si>
  <si>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</si>
  <si>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</si>
  <si>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</si>
  <si>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</si>
  <si>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</si>
  <si>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</si>
  <si>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</si>
  <si>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</si>
  <si>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</si>
  <si>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</si>
  <si>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</si>
  <si>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</si>
  <si>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</si>
  <si>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</si>
  <si>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</si>
  <si>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</si>
  <si>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</si>
  <si>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</si>
  <si>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</si>
  <si>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</si>
  <si>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</si>
  <si>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</si>
  <si>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</si>
  <si>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</si>
  <si>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</si>
  <si>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</si>
  <si>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</si>
  <si>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</si>
  <si>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</si>
  <si>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</si>
  <si>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</si>
  <si>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</si>
  <si>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</si>
  <si>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</si>
  <si>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</si>
  <si>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</si>
  <si>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</si>
  <si>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</si>
  <si>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</si>
  <si>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</si>
  <si>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</si>
  <si>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</si>
  <si>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</si>
  <si>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</si>
  <si>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</si>
  <si>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</si>
  <si>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</si>
  <si>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</si>
  <si>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</si>
  <si>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</si>
  <si>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</si>
  <si>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</si>
  <si>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</si>
  <si>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</si>
  <si>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</si>
  <si>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</si>
  <si>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</si>
  <si>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</si>
  <si>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</si>
  <si>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</si>
  <si>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</si>
  <si>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</si>
  <si>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</si>
  <si>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</si>
  <si>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</si>
  <si>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</si>
  <si>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</si>
  <si>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</si>
  <si>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</si>
  <si>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</si>
  <si>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</si>
  <si>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</si>
  <si>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</si>
  <si>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</si>
  <si>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</si>
  <si>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</si>
  <si>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</si>
  <si>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</si>
  <si>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</si>
  <si>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</si>
  <si>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</si>
  <si>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</si>
  <si>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</si>
  <si>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</si>
  <si>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</si>
  <si>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</si>
  <si>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</si>
  <si>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</si>
  <si>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</si>
  <si>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</si>
  <si>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</si>
  <si>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</si>
  <si>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</si>
  <si>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</si>
  <si>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</si>
  <si>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</si>
  <si>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</si>
  <si>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</si>
  <si>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</si>
  <si>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</si>
  <si>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</si>
  <si>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</si>
  <si>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</si>
  <si>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</si>
  <si>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</si>
  <si>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</si>
  <si>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</si>
  <si>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</si>
  <si>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</si>
  <si>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</si>
  <si>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</si>
  <si>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</si>
  <si>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</si>
  <si>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</si>
  <si>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</si>
  <si>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</si>
  <si>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</si>
  <si>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</si>
  <si>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</si>
  <si>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</si>
  <si>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</si>
  <si>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</si>
  <si>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</si>
  <si>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</si>
  <si>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</si>
  <si>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</si>
  <si>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</si>
  <si>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</si>
  <si>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</si>
  <si>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</si>
  <si>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</si>
  <si>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</si>
  <si>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</si>
  <si>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</si>
  <si>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</si>
  <si>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</si>
  <si>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</si>
  <si>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</si>
  <si>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</si>
  <si>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</si>
  <si>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</si>
  <si>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</si>
  <si>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</si>
  <si>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</si>
  <si>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</si>
  <si>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</si>
  <si>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</si>
  <si>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</si>
  <si>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</si>
  <si>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</si>
  <si>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</si>
  <si>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</si>
  <si>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</si>
  <si>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</si>
  <si>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</si>
  <si>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</si>
  <si>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</si>
  <si>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</si>
  <si>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</si>
  <si>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</si>
  <si>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</si>
  <si>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</si>
  <si>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</si>
  <si>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</si>
  <si>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</si>
  <si>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</si>
  <si>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</si>
  <si>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</si>
  <si>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</si>
  <si>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</si>
  <si>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</si>
  <si>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</si>
  <si>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</si>
  <si>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</si>
  <si>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</si>
  <si>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</si>
  <si>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</si>
  <si>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</si>
  <si>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</si>
  <si>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</si>
  <si>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</si>
  <si>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</si>
  <si>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</si>
  <si>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</si>
  <si>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</si>
  <si>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</si>
  <si>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</si>
  <si>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</si>
  <si>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</si>
  <si>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</si>
  <si>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</si>
  <si>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</si>
  <si>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</si>
  <si>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</si>
  <si>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</si>
  <si>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</si>
  <si>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</si>
  <si>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</si>
  <si>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</si>
  <si>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</si>
  <si>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</si>
  <si>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</si>
  <si>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</si>
  <si>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</si>
  <si>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</si>
  <si>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</si>
  <si>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</si>
  <si>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</si>
  <si>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</si>
  <si>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</si>
  <si>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</si>
  <si>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</si>
  <si>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</si>
  <si>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</si>
  <si>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</si>
  <si>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</si>
  <si>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</si>
  <si>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</si>
  <si>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</si>
  <si>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</si>
  <si>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</si>
  <si>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</si>
  <si>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</si>
  <si>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</si>
  <si>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</si>
  <si>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</si>
  <si>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</si>
  <si>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</si>
  <si>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</si>
  <si>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</si>
  <si>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</si>
  <si>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</si>
  <si>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</si>
  <si>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</si>
  <si>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</si>
  <si>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</si>
  <si>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</si>
  <si>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</si>
  <si>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</si>
  <si>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</si>
  <si>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</si>
  <si>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</si>
  <si>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</si>
  <si>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</si>
  <si>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</si>
  <si>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</si>
  <si>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</si>
  <si>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</si>
  <si>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</si>
  <si>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</si>
  <si>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</si>
  <si>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</si>
  <si>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</si>
  <si>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</si>
  <si>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</si>
  <si>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</si>
  <si>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</si>
  <si>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</si>
  <si>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</si>
  <si>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</si>
  <si>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</si>
  <si>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</si>
  <si>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</si>
  <si>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</si>
  <si>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</si>
  <si>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</si>
  <si>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</si>
  <si>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</si>
  <si>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</si>
  <si>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</si>
  <si>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</si>
  <si>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</si>
  <si>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</si>
  <si>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</si>
  <si>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</si>
  <si>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</si>
  <si>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</si>
  <si>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</si>
  <si>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</si>
  <si>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</si>
  <si>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</si>
  <si>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</si>
  <si>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</si>
  <si>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</si>
  <si>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</si>
  <si>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</si>
  <si>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</si>
  <si>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</si>
  <si>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</si>
  <si>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</si>
  <si>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</si>
  <si>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</si>
  <si>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</si>
  <si>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</si>
  <si>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</si>
  <si>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</si>
  <si>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</si>
  <si>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</si>
  <si>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</si>
  <si>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</si>
  <si>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</si>
  <si>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</si>
  <si>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</si>
  <si>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</si>
  <si>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</si>
  <si>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</si>
  <si>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</si>
  <si>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</si>
  <si>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</si>
  <si>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</si>
  <si>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</si>
  <si>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</si>
  <si>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</si>
  <si>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</si>
  <si>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</si>
  <si>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</si>
  <si>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</si>
  <si>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</si>
  <si>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</si>
  <si>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</si>
  <si>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</si>
  <si>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</si>
  <si>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</si>
  <si>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</si>
  <si>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</si>
  <si>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</si>
  <si>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</si>
  <si>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</si>
  <si>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</si>
  <si>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</si>
  <si>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</si>
  <si>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</si>
  <si>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</si>
  <si>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</si>
  <si>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</si>
  <si>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</si>
  <si>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</si>
  <si>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</si>
  <si>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</si>
  <si>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</si>
  <si>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</si>
  <si>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</si>
  <si>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</si>
  <si>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</si>
  <si>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</si>
  <si>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</si>
  <si>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</si>
  <si>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</si>
  <si>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</si>
  <si>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</si>
  <si>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</si>
  <si>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</si>
  <si>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</si>
  <si>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</si>
  <si>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</si>
  <si>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</si>
  <si>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</si>
  <si>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</si>
  <si>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</si>
  <si>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</si>
  <si>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</si>
  <si>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</si>
  <si>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</si>
  <si>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</si>
  <si>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</si>
  <si>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</si>
  <si>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</si>
  <si>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</si>
  <si>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</si>
  <si>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</si>
  <si>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</si>
  <si>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</si>
  <si>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</si>
  <si>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</si>
  <si>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</si>
  <si>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</si>
  <si>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</si>
  <si>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</si>
  <si>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</si>
  <si>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</si>
  <si>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</si>
  <si>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</si>
  <si>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</si>
  <si>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</si>
  <si>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</si>
  <si>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</si>
  <si>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</si>
  <si>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</si>
  <si>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</si>
  <si>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</si>
  <si>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</si>
  <si>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</si>
  <si>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</si>
  <si>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</si>
  <si>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</si>
  <si>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</si>
  <si>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</si>
  <si>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</si>
  <si>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</si>
  <si>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</si>
  <si>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</si>
  <si>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</si>
  <si>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</si>
  <si>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</si>
  <si>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</si>
  <si>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</si>
  <si>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</si>
  <si>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</si>
  <si>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</si>
  <si>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</si>
  <si>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</si>
  <si>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</si>
  <si>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</si>
  <si>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</si>
  <si>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</si>
  <si>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</si>
  <si>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</si>
  <si>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</si>
  <si>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</si>
  <si>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</si>
  <si>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</si>
  <si>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</si>
  <si>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</si>
  <si>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</si>
  <si>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</si>
  <si>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</si>
  <si>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</si>
  <si>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</si>
  <si>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</si>
  <si>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</si>
  <si>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</si>
  <si>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</si>
  <si>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</si>
  <si>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</si>
  <si>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</si>
  <si>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</si>
  <si>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</si>
  <si>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</si>
  <si>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</si>
  <si>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</si>
  <si>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</si>
  <si>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</si>
  <si>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</si>
  <si>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</si>
  <si>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</si>
  <si>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</si>
  <si>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</si>
  <si>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</si>
  <si>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</si>
  <si>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</si>
  <si>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</si>
  <si>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</si>
  <si>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</si>
  <si>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</si>
  <si>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</si>
  <si>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</si>
  <si>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</si>
  <si>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</si>
  <si>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</si>
  <si>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</si>
  <si>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</si>
  <si>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</si>
  <si>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</si>
  <si>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</si>
  <si>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</si>
  <si>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</si>
  <si>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</si>
  <si>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</si>
  <si>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</si>
  <si>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</si>
  <si>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</si>
  <si>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</si>
  <si>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</si>
  <si>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</si>
  <si>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</si>
  <si>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</si>
  <si>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</si>
  <si>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</si>
  <si>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</si>
  <si>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</si>
  <si>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</si>
  <si>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</si>
  <si>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</si>
  <si>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</si>
  <si>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</si>
  <si>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</si>
  <si>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</si>
  <si>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</si>
  <si>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</si>
  <si>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</si>
  <si>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</si>
  <si>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</si>
  <si>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</si>
  <si>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</si>
  <si>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</si>
  <si>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</si>
  <si>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</si>
  <si>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</si>
  <si>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</si>
  <si>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</si>
  <si>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</si>
  <si>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</si>
  <si>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</si>
  <si>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</si>
  <si>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</si>
  <si>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</si>
  <si>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</si>
  <si>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</si>
  <si>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</si>
  <si>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</si>
  <si>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</si>
  <si>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</si>
  <si>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</si>
  <si>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</si>
  <si>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</si>
  <si>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</si>
  <si>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</si>
  <si>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</si>
  <si>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</si>
  <si>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</si>
  <si>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</si>
  <si>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</si>
  <si>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</si>
  <si>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</si>
  <si>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</si>
  <si>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</si>
  <si>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</si>
  <si>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</si>
  <si>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</si>
  <si>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</si>
  <si>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</si>
  <si>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</si>
  <si>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</si>
  <si>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</si>
  <si>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</si>
  <si>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</si>
  <si>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</si>
  <si>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</si>
  <si>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</si>
  <si>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</si>
  <si>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</si>
  <si>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</si>
  <si>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</si>
  <si>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</si>
  <si>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</si>
  <si>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</si>
  <si>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</si>
  <si>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</si>
  <si>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</si>
  <si>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</si>
  <si>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</si>
  <si>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</si>
  <si>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</si>
  <si>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</si>
  <si>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</si>
  <si>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</si>
  <si>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</si>
  <si>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</si>
  <si>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</si>
  <si>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</si>
  <si>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</si>
  <si>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</si>
  <si>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</si>
  <si>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</si>
  <si>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</si>
  <si>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</si>
  <si>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</si>
  <si>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</si>
  <si>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</si>
  <si>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</si>
  <si>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</si>
  <si>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</si>
  <si>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</si>
  <si>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</si>
  <si>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</si>
  <si>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</si>
  <si>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</si>
  <si>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</si>
  <si>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</si>
  <si>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</si>
  <si>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</si>
  <si>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</si>
  <si>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</si>
  <si>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</si>
  <si>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</si>
  <si>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</si>
  <si>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</si>
  <si>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</si>
  <si>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</si>
  <si>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</si>
  <si>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</si>
  <si>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</si>
  <si>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</si>
  <si>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</si>
  <si>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</si>
  <si>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</si>
  <si>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</si>
  <si>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</si>
  <si>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</si>
  <si>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</si>
  <si>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</si>
  <si>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</si>
  <si>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</si>
  <si>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</si>
  <si>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</si>
  <si>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</si>
  <si>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</si>
  <si>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</si>
  <si>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</si>
  <si>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</si>
  <si>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</si>
  <si>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</si>
  <si>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</si>
  <si>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</si>
  <si>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</si>
  <si>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</si>
  <si>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</si>
  <si>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</si>
  <si>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</si>
  <si>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</si>
  <si>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</si>
  <si>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</si>
  <si>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</si>
  <si>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</si>
  <si>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</si>
  <si>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</si>
  <si>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</si>
  <si>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</si>
  <si>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</si>
  <si>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</si>
  <si>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</si>
  <si>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</si>
  <si>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</si>
  <si>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</si>
  <si>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</si>
  <si>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</si>
  <si>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</si>
  <si>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</si>
  <si>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</si>
  <si>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</si>
  <si>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</si>
  <si>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</si>
  <si>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</si>
  <si>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</si>
  <si>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</si>
  <si>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</si>
  <si>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</si>
  <si>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</si>
  <si>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</si>
  <si>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</si>
  <si>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</si>
  <si>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</si>
  <si>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</si>
  <si>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</si>
  <si>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</si>
  <si>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</si>
  <si>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</si>
  <si>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</si>
  <si>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</si>
  <si>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</si>
  <si>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</si>
  <si>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</si>
  <si>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</si>
  <si>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</si>
  <si>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</si>
  <si>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</si>
  <si>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</si>
  <si>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</si>
  <si>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</si>
  <si>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</si>
  <si>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</si>
  <si>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</si>
  <si>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</si>
  <si>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</si>
  <si>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</si>
  <si>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</si>
  <si>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</si>
  <si>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</si>
  <si>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</si>
  <si>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</si>
  <si>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</si>
  <si>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</si>
  <si>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</si>
  <si>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</si>
  <si>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</si>
  <si>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</si>
  <si>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</si>
  <si>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</si>
  <si>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</si>
  <si>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</si>
  <si>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</si>
  <si>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</si>
  <si>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</si>
  <si>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</si>
  <si>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</si>
  <si>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</si>
  <si>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</si>
  <si>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</si>
  <si>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</si>
  <si>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</si>
  <si>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</si>
  <si>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</si>
  <si>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</si>
  <si>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</si>
  <si>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</si>
  <si>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</si>
  <si>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</si>
  <si>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</si>
  <si>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</si>
  <si>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</si>
  <si>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</si>
  <si>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</si>
  <si>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</si>
  <si>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</si>
  <si>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</si>
  <si>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</si>
  <si>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</si>
  <si>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</si>
  <si>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</si>
  <si>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</si>
  <si>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</si>
  <si>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</si>
  <si>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</si>
  <si>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</si>
  <si>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</si>
  <si>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</si>
  <si>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</si>
  <si>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</si>
  <si>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</si>
  <si>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</si>
  <si>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</si>
  <si>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</si>
  <si>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</si>
  <si>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</si>
  <si>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</si>
  <si>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</si>
  <si>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</si>
  <si>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</si>
  <si>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</si>
  <si>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</si>
  <si>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</si>
  <si>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</si>
  <si>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</si>
  <si>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</si>
  <si>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</si>
  <si>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</si>
  <si>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</si>
  <si>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</si>
  <si>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</si>
  <si>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</si>
  <si>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</si>
  <si>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</si>
  <si>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</si>
  <si>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</si>
  <si>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</si>
  <si>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</si>
  <si>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</si>
  <si>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</si>
  <si>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</si>
  <si>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</si>
  <si>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</si>
  <si>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</si>
  <si>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</si>
  <si>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</si>
  <si>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</si>
  <si>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</si>
  <si>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</si>
  <si>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</si>
  <si>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</si>
  <si>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</si>
  <si>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</si>
  <si>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</si>
  <si>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</si>
  <si>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</si>
  <si>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</si>
  <si>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</si>
  <si>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</si>
  <si>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</si>
  <si>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</si>
  <si>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</si>
  <si>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</si>
  <si>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</si>
  <si>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</si>
  <si>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</si>
  <si>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</si>
  <si>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</si>
  <si>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</si>
  <si>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</si>
  <si>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</si>
  <si>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</si>
  <si>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</si>
  <si>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</si>
  <si>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</si>
  <si>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</si>
  <si>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</si>
  <si>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</si>
  <si>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</si>
  <si>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</si>
  <si>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</si>
  <si>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</si>
  <si>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</si>
  <si>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</si>
  <si>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</si>
  <si>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</si>
  <si>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</si>
  <si>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</si>
  <si>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</si>
  <si>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</si>
  <si>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</si>
  <si>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</si>
  <si>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</si>
  <si>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</si>
  <si>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</si>
  <si>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</si>
  <si>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</si>
  <si>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</si>
  <si>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</si>
  <si>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</si>
  <si>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</si>
  <si>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</si>
  <si>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</si>
  <si>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</si>
  <si>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</si>
  <si>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</si>
  <si>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</si>
  <si>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</si>
  <si>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</si>
  <si>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</si>
  <si>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</si>
  <si>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</si>
  <si>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</si>
  <si>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</si>
  <si>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</si>
  <si>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</si>
  <si>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</si>
  <si>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</si>
  <si>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</si>
  <si>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</si>
  <si>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</si>
  <si>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</si>
  <si>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</si>
  <si>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</si>
  <si>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</si>
  <si>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</si>
  <si>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</si>
  <si>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</si>
  <si>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</si>
  <si>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</si>
  <si>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</si>
  <si>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</si>
  <si>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</si>
  <si>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</si>
  <si>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</si>
  <si>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</si>
  <si>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</si>
  <si>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</si>
  <si>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</si>
  <si>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</si>
  <si>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</si>
  <si>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</si>
  <si>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</si>
  <si>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</si>
  <si>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</si>
  <si>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</si>
  <si>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</si>
  <si>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</si>
  <si>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</si>
  <si>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</si>
  <si>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</si>
  <si>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</si>
  <si>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</si>
  <si>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</si>
  <si>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</si>
  <si>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</si>
  <si>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</si>
  <si>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</si>
  <si>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</si>
  <si>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</si>
  <si>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</si>
  <si>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</si>
  <si>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</si>
  <si>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</si>
  <si>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</si>
  <si>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</si>
  <si>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</si>
  <si>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</si>
  <si>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</si>
  <si>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</si>
  <si>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</si>
  <si>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</si>
  <si>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</si>
  <si>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</si>
  <si>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</si>
  <si>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</si>
  <si>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</si>
  <si>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</si>
  <si>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</si>
  <si>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</si>
  <si>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</si>
  <si>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</si>
  <si>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</si>
  <si>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</si>
  <si>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</si>
  <si>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</si>
  <si>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</si>
  <si>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</si>
  <si>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</si>
  <si>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</si>
  <si>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</si>
  <si>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</si>
  <si>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</si>
  <si>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</si>
  <si>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</si>
  <si>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</si>
  <si>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</si>
  <si>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</si>
  <si>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</si>
  <si>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</si>
  <si>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</si>
  <si>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</si>
  <si>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</si>
  <si>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</si>
  <si>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</si>
  <si>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</si>
  <si>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</si>
  <si>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</si>
  <si>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</si>
  <si>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</si>
  <si>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</si>
  <si>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</si>
  <si>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</si>
  <si>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</si>
  <si>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</si>
  <si>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</si>
  <si>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</si>
  <si>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</si>
  <si>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</si>
  <si>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</si>
  <si>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</si>
  <si>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</si>
  <si>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</si>
  <si>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</si>
  <si>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</si>
  <si>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</si>
  <si>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</si>
  <si>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</si>
  <si>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</si>
  <si>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</si>
  <si>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</si>
  <si>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</si>
  <si>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</si>
  <si>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</si>
  <si>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</si>
  <si>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</si>
  <si>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</si>
  <si>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</si>
  <si>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</si>
  <si>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</si>
  <si>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</si>
  <si>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</si>
  <si>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</si>
  <si>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</si>
  <si>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</si>
  <si>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</si>
  <si>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</si>
  <si>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</si>
  <si>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</si>
  <si>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</si>
  <si>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</si>
  <si>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</si>
  <si>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</si>
  <si>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</si>
  <si>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</si>
  <si>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</si>
  <si>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</si>
  <si>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</si>
  <si>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</si>
  <si>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</si>
  <si>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</si>
  <si>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</si>
  <si>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</si>
  <si>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</si>
  <si>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</si>
  <si>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</si>
  <si>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</si>
  <si>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</si>
  <si>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</si>
  <si>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</si>
  <si>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</si>
  <si>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</si>
  <si>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</si>
  <si>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</si>
  <si>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</si>
  <si>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</si>
  <si>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</si>
  <si>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</si>
  <si>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</si>
  <si>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</si>
  <si>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</si>
  <si>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</si>
  <si>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</si>
  <si>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</si>
  <si>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</si>
  <si>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</si>
  <si>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</si>
  <si>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</si>
  <si>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</si>
  <si>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</si>
  <si>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</si>
  <si>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</si>
  <si>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</si>
  <si>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</si>
  <si>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</si>
  <si>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</si>
  <si>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</si>
  <si>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</si>
  <si>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</si>
  <si>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</si>
  <si>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</si>
  <si>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</si>
  <si>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</si>
  <si>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</si>
  <si>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</si>
  <si>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</si>
  <si>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</si>
  <si>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</si>
  <si>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</si>
  <si>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</si>
  <si>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</si>
  <si>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</si>
  <si>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</si>
  <si>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</si>
  <si>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</si>
  <si>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</si>
  <si>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</si>
  <si>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</si>
  <si>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</si>
  <si>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</si>
  <si>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</si>
  <si>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</si>
  <si>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</si>
  <si>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</si>
  <si>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</si>
  <si>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</si>
  <si>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</si>
  <si>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</si>
  <si>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</si>
  <si>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</si>
  <si>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</si>
  <si>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</si>
  <si>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</si>
  <si>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</si>
  <si>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</si>
  <si>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</si>
  <si>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</si>
  <si>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</si>
  <si>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</si>
  <si>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</si>
  <si>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</si>
  <si>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</si>
  <si>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</si>
  <si>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</si>
  <si>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</si>
  <si>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</si>
  <si>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</si>
  <si>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</si>
  <si>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</si>
  <si>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</si>
  <si>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</si>
  <si>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</si>
  <si>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</si>
  <si>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</si>
  <si>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</si>
  <si>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</si>
  <si>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</si>
  <si>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</si>
  <si>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</si>
  <si>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</si>
  <si>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</si>
  <si>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</si>
  <si>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</si>
  <si>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</si>
  <si>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</si>
  <si>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</si>
  <si>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</si>
  <si>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</si>
  <si>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</si>
  <si>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</si>
  <si>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</si>
  <si>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</si>
  <si>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</si>
  <si>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</si>
  <si>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</si>
  <si>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</si>
  <si>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</si>
  <si>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</si>
  <si>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</si>
  <si>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</si>
  <si>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</si>
  <si>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</si>
  <si>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</si>
  <si>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</si>
  <si>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</si>
  <si>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</si>
  <si>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</si>
  <si>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</si>
  <si>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</si>
  <si>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</si>
  <si>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</si>
  <si>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</si>
  <si>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</si>
  <si>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</si>
  <si>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</si>
  <si>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</si>
  <si>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</si>
  <si>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</si>
  <si>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</si>
  <si>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</si>
  <si>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</si>
  <si>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</si>
  <si>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</si>
  <si>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</si>
  <si>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</si>
  <si>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</si>
  <si>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</si>
  <si>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</si>
  <si>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</si>
  <si>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</si>
  <si>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</si>
  <si>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</si>
  <si>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</si>
  <si>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</si>
  <si>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</si>
  <si>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</si>
  <si>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</si>
  <si>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</si>
  <si>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</si>
  <si>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</si>
  <si>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</si>
  <si>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</si>
  <si>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</si>
  <si>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</si>
  <si>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</si>
  <si>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</si>
  <si>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</si>
  <si>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</si>
  <si>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</si>
  <si>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</si>
  <si>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</si>
  <si>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</si>
  <si>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</si>
  <si>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</si>
  <si>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</si>
  <si>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</si>
  <si>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</si>
  <si>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</si>
  <si>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</si>
  <si>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</si>
  <si>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</si>
  <si>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</si>
  <si>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</si>
  <si>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</si>
  <si>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</si>
  <si>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</si>
  <si>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</si>
  <si>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</si>
  <si>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</si>
  <si>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</si>
  <si>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</si>
  <si>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</si>
  <si>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</si>
  <si>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</si>
  <si>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</si>
  <si>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</si>
  <si>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</si>
  <si>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</si>
  <si>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</si>
  <si>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</si>
  <si>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</si>
  <si>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</si>
  <si>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</si>
  <si>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</si>
  <si>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</si>
  <si>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</si>
  <si>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</si>
  <si>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</si>
  <si>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</si>
  <si>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</si>
  <si>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</si>
  <si>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</si>
  <si>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</si>
  <si>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</si>
  <si>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</si>
  <si>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</si>
  <si>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</si>
  <si>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</si>
  <si>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</si>
  <si>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</si>
  <si>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</si>
  <si>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</si>
  <si>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</si>
  <si>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</si>
  <si>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</si>
  <si>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</si>
  <si>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</si>
  <si>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</si>
  <si>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</si>
  <si>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</si>
  <si>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</si>
  <si>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</si>
  <si>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</si>
  <si>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</si>
  <si>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</si>
  <si>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</si>
  <si>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</si>
  <si>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</si>
  <si>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</si>
  <si>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</si>
  <si>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</si>
  <si>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</si>
  <si>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</si>
  <si>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</si>
  <si>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</si>
  <si>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</si>
  <si>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</si>
  <si>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</si>
  <si>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</si>
  <si>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</si>
  <si>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</si>
  <si>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</si>
  <si>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</si>
  <si>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</si>
  <si>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</si>
  <si>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</si>
  <si>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</si>
  <si>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</si>
  <si>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</si>
  <si>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</si>
  <si>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</si>
  <si>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</si>
  <si>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</si>
  <si>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</si>
  <si>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</si>
  <si>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</si>
  <si>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</si>
  <si>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</si>
  <si>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</si>
  <si>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</si>
  <si>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</si>
  <si>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</si>
  <si>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</si>
  <si>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</si>
  <si>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</si>
  <si>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</si>
  <si>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</si>
  <si>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</si>
  <si>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</si>
  <si>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</si>
  <si>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</si>
  <si>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</si>
  <si>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</si>
  <si>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</si>
  <si>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</si>
  <si>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</si>
  <si>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</si>
  <si>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</si>
  <si>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</si>
  <si>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</si>
  <si>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</si>
  <si>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</si>
  <si>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</si>
  <si>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</si>
  <si>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</si>
  <si>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</si>
  <si>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</si>
  <si>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</si>
  <si>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</si>
  <si>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</si>
  <si>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</si>
  <si>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</si>
  <si>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</si>
  <si>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</si>
  <si>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</si>
  <si>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</si>
  <si>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</si>
  <si>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</si>
  <si>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</si>
  <si>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</si>
  <si>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</si>
  <si>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</si>
  <si>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</si>
  <si>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</si>
  <si>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</si>
  <si>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</si>
  <si>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</si>
  <si>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</si>
  <si>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</si>
  <si>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</si>
  <si>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</si>
  <si>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</si>
  <si>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</si>
  <si>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</si>
  <si>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</si>
  <si>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</si>
  <si>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</si>
  <si>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</si>
  <si>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</si>
  <si>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</si>
  <si>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</si>
  <si>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</si>
  <si>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</si>
  <si>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</si>
  <si>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</si>
  <si>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</si>
  <si>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</si>
  <si>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</si>
  <si>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</si>
  <si>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</si>
  <si>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</si>
  <si>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</si>
  <si>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</si>
  <si>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</si>
  <si>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</si>
  <si>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</si>
  <si>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</si>
  <si>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</si>
  <si>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</si>
  <si>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</si>
  <si>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</si>
  <si>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</si>
  <si>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</si>
  <si>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</si>
  <si>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</si>
  <si>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</si>
  <si>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</si>
  <si>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</si>
  <si>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</si>
  <si>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</si>
  <si>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</si>
  <si>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</si>
  <si>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</si>
  <si>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</si>
  <si>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</si>
  <si>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</si>
  <si>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</si>
  <si>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</si>
  <si>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</si>
  <si>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</si>
  <si>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</si>
  <si>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</si>
  <si>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</si>
  <si>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</si>
  <si>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</si>
  <si>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</si>
  <si>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</si>
  <si>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</si>
  <si>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</si>
  <si>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</si>
  <si>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</si>
  <si>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</si>
  <si>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</si>
  <si>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</si>
  <si>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</si>
  <si>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</si>
  <si>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</si>
  <si>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</si>
  <si>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</si>
  <si>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</si>
  <si>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</si>
  <si>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</si>
  <si>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</si>
  <si>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</si>
  <si>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</si>
  <si>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</si>
  <si>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</si>
  <si>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</si>
  <si>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</si>
  <si>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</si>
  <si>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</si>
  <si>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</si>
  <si>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</si>
  <si>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</si>
  <si>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</si>
  <si>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</si>
  <si>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</si>
  <si>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</si>
  <si>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</si>
  <si>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</si>
  <si>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</si>
  <si>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</si>
  <si>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</si>
  <si>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</si>
  <si>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</si>
  <si>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</si>
  <si>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</si>
  <si>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</si>
  <si>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</si>
  <si>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</si>
  <si>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</si>
  <si>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</si>
  <si>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</si>
  <si>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</si>
  <si>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</si>
  <si>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</si>
  <si>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</si>
  <si>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</si>
  <si>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</si>
  <si>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</si>
  <si>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</si>
  <si>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</si>
  <si>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</si>
  <si>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</si>
  <si>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</si>
  <si>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</si>
  <si>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</si>
  <si>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</si>
  <si>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</si>
  <si>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</si>
  <si>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</si>
  <si>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</si>
  <si>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</si>
  <si>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</si>
  <si>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</si>
  <si>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</si>
  <si>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</si>
  <si>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</si>
  <si>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</si>
  <si>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</si>
  <si>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</si>
  <si>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</si>
  <si>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</si>
  <si>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</si>
  <si>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</si>
  <si>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</si>
  <si>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</si>
  <si>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</si>
  <si>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</si>
  <si>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</si>
  <si>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</si>
  <si>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</si>
  <si>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</si>
  <si>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</si>
  <si>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</si>
  <si>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</si>
  <si>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</si>
  <si>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</si>
  <si>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</si>
  <si>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</si>
  <si>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</si>
  <si>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</si>
  <si>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</si>
  <si>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</si>
  <si>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</si>
  <si>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</si>
  <si>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</si>
  <si>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</si>
  <si>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</si>
  <si>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</si>
  <si>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</si>
  <si>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</si>
  <si>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</si>
  <si>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</si>
  <si>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</si>
  <si>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</si>
  <si>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</si>
  <si>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</si>
  <si>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</si>
  <si>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</si>
  <si>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</si>
  <si>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</si>
  <si>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</si>
  <si>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</si>
  <si>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</si>
  <si>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</si>
  <si>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</si>
  <si>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</si>
  <si>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</si>
  <si>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</si>
  <si>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</si>
  <si>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</si>
  <si>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</si>
  <si>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</si>
  <si>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</si>
  <si>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</si>
  <si>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</si>
  <si>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</si>
  <si>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</si>
  <si>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</si>
  <si>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</si>
  <si>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</si>
  <si>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</si>
  <si>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</si>
  <si>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</si>
  <si>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</si>
  <si>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</si>
  <si>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</si>
  <si>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</si>
  <si>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</si>
  <si>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</si>
  <si>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</si>
  <si>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</si>
  <si>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</si>
  <si>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</si>
  <si>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</si>
  <si>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</si>
  <si>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</si>
  <si>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</si>
  <si>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</si>
  <si>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</si>
  <si>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</si>
  <si>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</si>
  <si>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</si>
  <si>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</si>
  <si>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</si>
  <si>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</si>
  <si>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</si>
  <si>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</si>
  <si>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</si>
  <si>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</si>
  <si>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</si>
  <si>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</si>
  <si>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</si>
  <si>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</si>
  <si>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</si>
  <si>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</si>
  <si>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</si>
  <si>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</si>
  <si>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</si>
  <si>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</si>
  <si>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</si>
  <si>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</si>
  <si>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</si>
  <si>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</si>
  <si>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</si>
  <si>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</si>
  <si>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</si>
  <si>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</si>
  <si>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</si>
  <si>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</si>
  <si>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</si>
  <si>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</si>
  <si>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</si>
  <si>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</si>
  <si>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</si>
  <si>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</si>
  <si>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</si>
  <si>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</si>
  <si>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</si>
  <si>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</si>
  <si>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</si>
  <si>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</si>
  <si>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</si>
  <si>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</si>
  <si>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</si>
  <si>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</si>
  <si>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</si>
  <si>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</si>
  <si>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</si>
  <si>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</si>
  <si>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</si>
  <si>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</si>
  <si>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</si>
  <si>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</si>
  <si>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</si>
  <si>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</si>
  <si>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</si>
  <si>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</si>
  <si>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</si>
  <si>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</si>
  <si>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</si>
  <si>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</si>
  <si>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</si>
  <si>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</si>
  <si>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</si>
  <si>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</si>
  <si>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</si>
  <si>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</si>
  <si>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</si>
  <si>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</si>
  <si>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</si>
  <si>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</si>
  <si>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</si>
  <si>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</si>
  <si>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</si>
  <si>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</si>
  <si>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</si>
  <si>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</si>
  <si>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</si>
  <si>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</si>
  <si>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</si>
  <si>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</si>
  <si>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</si>
  <si>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</si>
  <si>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</si>
  <si>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</si>
  <si>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</si>
  <si>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</si>
  <si>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</si>
  <si>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</si>
  <si>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</si>
  <si>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</si>
  <si>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</si>
  <si>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</si>
  <si>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</si>
  <si>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</si>
  <si>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</si>
  <si>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</si>
  <si>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</si>
  <si>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</si>
  <si>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</si>
  <si>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</si>
  <si>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</si>
  <si>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</si>
  <si>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</si>
  <si>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</si>
  <si>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</si>
  <si>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</si>
  <si>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</si>
  <si>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</si>
  <si>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</si>
  <si>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</si>
  <si>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</si>
  <si>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</si>
  <si>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</si>
  <si>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</si>
  <si>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</si>
  <si>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</si>
  <si>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</si>
  <si>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</si>
  <si>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</si>
  <si>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</si>
  <si>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</si>
  <si>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</si>
  <si>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</si>
  <si>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</si>
  <si>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</si>
  <si>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</si>
  <si>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</si>
  <si>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</si>
  <si>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</si>
  <si>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</si>
  <si>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</si>
  <si>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</si>
  <si>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</si>
  <si>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</si>
  <si>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</si>
  <si>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</si>
  <si>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</si>
  <si>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</si>
  <si>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</si>
  <si>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</si>
  <si>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</si>
  <si>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</si>
  <si>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</si>
  <si>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</si>
  <si>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</si>
  <si>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</si>
  <si>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</si>
  <si>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</si>
  <si>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</si>
  <si>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</si>
  <si>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</si>
  <si>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</si>
  <si>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</si>
  <si>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</si>
  <si>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</si>
  <si>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</si>
  <si>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</si>
  <si>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</si>
  <si>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</si>
  <si>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</si>
  <si>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</si>
  <si>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</si>
  <si>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</si>
  <si>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</si>
  <si>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</si>
  <si>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</si>
  <si>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</si>
  <si>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</si>
  <si>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</si>
  <si>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</si>
  <si>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</si>
  <si>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</si>
  <si>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</si>
  <si>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</si>
  <si>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</si>
  <si>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</si>
  <si>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</si>
  <si>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</si>
  <si>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</si>
  <si>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</si>
  <si>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</si>
  <si>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</si>
  <si>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</si>
  <si>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</si>
  <si>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</si>
  <si>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</si>
  <si>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</si>
  <si>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</si>
  <si>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</si>
  <si>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</si>
  <si>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</si>
  <si>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</si>
  <si>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</si>
  <si>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</si>
  <si>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</si>
  <si>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</si>
  <si>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</si>
  <si>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</si>
  <si>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</si>
  <si>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</si>
  <si>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</si>
  <si>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</si>
  <si>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</si>
  <si>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</si>
  <si>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</si>
  <si>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</si>
  <si>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</si>
  <si>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</si>
  <si>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</si>
  <si>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</si>
  <si>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</si>
  <si>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</si>
  <si>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</si>
  <si>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</si>
  <si>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</si>
  <si>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</si>
  <si>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</si>
  <si>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</si>
  <si>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</si>
  <si>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</si>
  <si>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</si>
  <si>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</si>
  <si>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</si>
  <si>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</si>
  <si>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</si>
  <si>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</si>
  <si>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</si>
  <si>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</si>
  <si>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</si>
  <si>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</si>
  <si>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</si>
  <si>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</si>
  <si>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</si>
  <si>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</si>
  <si>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</si>
  <si>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</si>
  <si>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</si>
  <si>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</si>
  <si>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</si>
  <si>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</si>
  <si>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</si>
  <si>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</si>
  <si>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</si>
  <si>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</si>
  <si>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</si>
  <si>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</si>
  <si>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</si>
  <si>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</si>
  <si>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</si>
  <si>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</si>
  <si>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</si>
  <si>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</si>
  <si>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</si>
  <si>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</si>
  <si>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</si>
  <si>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</si>
  <si>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</si>
  <si>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</si>
  <si>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</si>
  <si>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</si>
  <si>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</si>
  <si>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</si>
  <si>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</si>
  <si>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</si>
  <si>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</si>
  <si>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</si>
  <si>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</si>
  <si>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</si>
  <si>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</si>
  <si>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</si>
  <si>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</si>
  <si>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</si>
  <si>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</si>
  <si>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</si>
  <si>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</si>
  <si>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</si>
  <si>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</si>
  <si>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</si>
  <si>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</si>
  <si>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</si>
  <si>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</si>
  <si>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</si>
  <si>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</si>
  <si>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</si>
  <si>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</si>
  <si>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</si>
  <si>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</si>
  <si>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</si>
  <si>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</si>
  <si>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</si>
  <si>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</si>
  <si>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</si>
  <si>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</si>
  <si>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</si>
  <si>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</si>
  <si>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</si>
  <si>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</si>
  <si>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</si>
  <si>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</si>
  <si>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</si>
  <si>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</si>
  <si>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</si>
  <si>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</si>
  <si>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</si>
  <si>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</si>
  <si>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</si>
  <si>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</si>
  <si>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</si>
  <si>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</si>
  <si>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</si>
  <si>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</si>
  <si>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</si>
  <si>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</si>
  <si>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</si>
  <si>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</si>
  <si>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</si>
  <si>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</si>
  <si>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</si>
  <si>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</si>
  <si>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</si>
  <si>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</si>
  <si>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</si>
  <si>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</si>
  <si>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</si>
  <si>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</si>
  <si>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</si>
  <si>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</si>
  <si>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</si>
  <si>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</si>
  <si>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</si>
  <si>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</si>
  <si>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</si>
  <si>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</si>
  <si>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</si>
  <si>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</si>
  <si>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</si>
  <si>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</si>
  <si>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</si>
  <si>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</si>
  <si>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</si>
  <si>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</si>
  <si>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</si>
  <si>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</si>
  <si>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</si>
  <si>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</si>
  <si>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</si>
  <si>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</si>
  <si>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</si>
  <si>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</si>
  <si>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</si>
  <si>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</si>
  <si>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</si>
  <si>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</si>
  <si>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</si>
  <si>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</si>
  <si>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</si>
  <si>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</si>
  <si>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</si>
  <si>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</si>
  <si>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</si>
  <si>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</si>
  <si>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</si>
  <si>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</si>
  <si>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</si>
  <si>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</si>
  <si>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</si>
  <si>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</si>
  <si>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</si>
  <si>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</si>
  <si>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</si>
  <si>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</si>
  <si>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</si>
  <si>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</si>
  <si>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</si>
  <si>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</si>
  <si>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</si>
  <si>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</si>
  <si>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</si>
  <si>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</si>
  <si>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</si>
  <si>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</si>
  <si>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</si>
  <si>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</si>
  <si>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</si>
  <si>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</si>
  <si>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</si>
  <si>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</si>
  <si>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</si>
  <si>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</si>
  <si>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</si>
  <si>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</si>
  <si>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</si>
  <si>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</si>
  <si>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</si>
  <si>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</si>
  <si>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</si>
  <si>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</si>
  <si>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</si>
  <si>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</si>
  <si>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</si>
  <si>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</si>
  <si>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</si>
  <si>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</si>
  <si>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</si>
  <si>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</si>
  <si>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</si>
  <si>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</si>
  <si>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</si>
  <si>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</si>
  <si>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</si>
  <si>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</si>
  <si>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</si>
  <si>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</si>
  <si>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</si>
  <si>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</si>
  <si>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</si>
  <si>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</si>
  <si>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</si>
  <si>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</si>
  <si>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</si>
  <si>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</si>
  <si>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</si>
  <si>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</si>
  <si>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</si>
  <si>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</si>
  <si>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</si>
  <si>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</si>
  <si>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</si>
  <si>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</si>
  <si>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</si>
  <si>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</si>
  <si>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</si>
  <si>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</si>
  <si>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</si>
  <si>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</si>
  <si>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</si>
  <si>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</si>
  <si>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</si>
  <si>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</si>
  <si>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</si>
  <si>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</si>
  <si>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</si>
  <si>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</si>
  <si>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</si>
  <si>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</si>
  <si>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</si>
  <si>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</si>
  <si>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</si>
  <si>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</si>
  <si>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</si>
  <si>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</si>
  <si>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</si>
  <si>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</si>
  <si>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</si>
  <si>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</si>
  <si>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</si>
  <si>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</si>
  <si>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</si>
  <si>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</si>
  <si>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</si>
  <si>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</si>
  <si>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</si>
  <si>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</si>
  <si>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</si>
  <si>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</si>
  <si>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</si>
  <si>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</si>
  <si>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</si>
  <si>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</si>
  <si>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</si>
  <si>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</si>
  <si>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</si>
  <si>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</si>
  <si>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</si>
  <si>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</si>
  <si>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</si>
  <si>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</si>
  <si>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</si>
  <si>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</si>
  <si>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</si>
  <si>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</si>
  <si>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</si>
  <si>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</si>
  <si>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</si>
  <si>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</si>
  <si>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</si>
  <si>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</si>
  <si>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</si>
  <si>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</si>
  <si>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</si>
  <si>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</si>
  <si>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</si>
  <si>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</si>
  <si>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</si>
  <si>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</si>
  <si>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</si>
  <si>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</si>
  <si>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</si>
  <si>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</si>
  <si>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</si>
  <si>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</si>
  <si>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</si>
  <si>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</si>
  <si>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</si>
  <si>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</si>
  <si>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</si>
  <si>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</si>
  <si>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</si>
  <si>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</si>
  <si>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</si>
  <si>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</si>
  <si>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</si>
  <si>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</si>
  <si>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</si>
  <si>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</si>
  <si>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</si>
  <si>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</si>
  <si>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</si>
  <si>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</si>
  <si>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</si>
  <si>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</si>
  <si>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</si>
  <si>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</si>
  <si>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</si>
  <si>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</si>
  <si>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</si>
  <si>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</si>
  <si>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</si>
  <si>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</si>
  <si>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</si>
  <si>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</si>
  <si>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</si>
  <si>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</si>
  <si>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</si>
  <si>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</si>
  <si>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</si>
  <si>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</si>
  <si>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</si>
  <si>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</si>
  <si>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</si>
  <si>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</si>
  <si>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</si>
  <si>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</si>
  <si>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</si>
  <si>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</si>
  <si>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</si>
  <si>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</si>
  <si>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</si>
  <si>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</si>
  <si>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</si>
  <si>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</si>
  <si>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</si>
  <si>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</si>
  <si>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</si>
  <si>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</si>
  <si>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</si>
  <si>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</si>
  <si>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</si>
  <si>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</si>
  <si>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</si>
  <si>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</si>
  <si>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</si>
  <si>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</si>
  <si>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</si>
  <si>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</si>
  <si>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</si>
  <si>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</si>
  <si>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</si>
  <si>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</si>
  <si>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</si>
  <si>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</si>
  <si>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</si>
  <si>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</si>
  <si>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</si>
  <si>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</si>
  <si>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</si>
  <si>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</si>
  <si>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</si>
  <si>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</si>
  <si>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</si>
  <si>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</si>
  <si>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</si>
  <si>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</si>
  <si>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</si>
  <si>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</si>
  <si>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</si>
  <si>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</si>
  <si>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</si>
  <si>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</si>
  <si>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</si>
  <si>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</si>
  <si>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</si>
  <si>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</si>
  <si>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</si>
  <si>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</si>
  <si>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</si>
  <si>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</si>
  <si>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</si>
  <si>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</si>
  <si>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</si>
  <si>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</si>
  <si>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</si>
  <si>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</si>
  <si>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</si>
  <si>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</si>
  <si>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</si>
  <si>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</si>
  <si>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</si>
  <si>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</si>
  <si>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</si>
  <si>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</si>
  <si>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</si>
  <si>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</si>
  <si>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</si>
  <si>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</si>
  <si>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</si>
  <si>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</si>
  <si>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</si>
  <si>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</si>
  <si>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</si>
  <si>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</si>
  <si>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</si>
  <si>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</si>
  <si>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</si>
  <si>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</si>
  <si>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</si>
  <si>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</si>
  <si>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</si>
  <si>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</si>
  <si>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</si>
  <si>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</si>
  <si>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</si>
  <si>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</si>
  <si>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</si>
  <si>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</si>
  <si>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</si>
  <si>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</si>
  <si>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</si>
  <si>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</si>
  <si>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</si>
  <si>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</si>
  <si>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</si>
  <si>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</si>
  <si>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</si>
  <si>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</si>
  <si>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</si>
  <si>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</si>
  <si>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</si>
  <si>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</si>
  <si>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</si>
  <si>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</si>
  <si>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</si>
  <si>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</si>
  <si>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</si>
  <si>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</si>
  <si>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</si>
  <si>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</si>
  <si>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</si>
  <si>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</si>
  <si>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</si>
  <si>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</si>
  <si>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</si>
  <si>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</si>
  <si>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</si>
  <si>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</si>
  <si>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</si>
  <si>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</si>
  <si>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</si>
  <si>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</si>
  <si>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</si>
  <si>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</si>
  <si>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</si>
  <si>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</si>
  <si>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</si>
  <si>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</si>
  <si>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</si>
  <si>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</si>
  <si>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</si>
  <si>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</si>
  <si>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</si>
  <si>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</si>
  <si>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</si>
  <si>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</si>
  <si>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</si>
  <si>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</si>
  <si>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</si>
  <si>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</si>
  <si>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</si>
  <si>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</si>
  <si>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</si>
  <si>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</si>
  <si>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</si>
  <si>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</si>
  <si>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</si>
  <si>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</si>
  <si>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</si>
  <si>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</si>
  <si>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</si>
  <si>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</si>
  <si>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</si>
  <si>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</si>
  <si>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</si>
  <si>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</si>
  <si>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</si>
  <si>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</si>
  <si>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</si>
  <si>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</si>
  <si>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</si>
  <si>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</si>
  <si>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</si>
  <si>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</si>
  <si>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</si>
  <si>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</si>
  <si>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</si>
  <si>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</si>
  <si>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</si>
  <si>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</si>
  <si>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</si>
  <si>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</si>
  <si>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</si>
  <si>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</si>
  <si>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</si>
  <si>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</si>
  <si>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</si>
  <si>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</si>
  <si>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</si>
  <si>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</si>
  <si>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</si>
  <si>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</si>
  <si>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</si>
  <si>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</si>
  <si>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</si>
  <si>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</si>
  <si>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</si>
  <si>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</si>
  <si>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</si>
  <si>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</si>
  <si>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</si>
  <si>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</si>
  <si>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</si>
  <si>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</si>
  <si>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</si>
  <si>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</si>
  <si>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</si>
  <si>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</si>
  <si>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</si>
  <si>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</si>
  <si>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</si>
  <si>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</si>
  <si>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</si>
  <si>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</si>
  <si>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</si>
  <si>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</si>
  <si>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</si>
  <si>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</si>
  <si>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</si>
  <si>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</si>
  <si>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</si>
  <si>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</si>
  <si>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</si>
  <si>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</si>
  <si>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</si>
  <si>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</si>
  <si>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</si>
  <si>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</si>
  <si>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</si>
  <si>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</si>
  <si>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</si>
  <si>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</si>
  <si>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</si>
  <si>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</si>
  <si>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</si>
  <si>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</si>
  <si>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</si>
  <si>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</si>
  <si>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</si>
  <si>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</si>
  <si>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</si>
  <si>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</si>
  <si>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</si>
  <si>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</si>
  <si>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</si>
  <si>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</si>
  <si>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</si>
  <si>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</si>
  <si>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</si>
  <si>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</si>
  <si>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</si>
  <si>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</si>
  <si>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</si>
  <si>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</si>
  <si>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</si>
  <si>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</si>
  <si>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</si>
  <si>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</si>
  <si>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</si>
  <si>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</si>
  <si>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</si>
  <si>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</si>
  <si>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</si>
  <si>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</si>
  <si>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</si>
  <si>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</si>
  <si>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</si>
  <si>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</si>
  <si>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</si>
  <si>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</si>
  <si>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</si>
  <si>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</si>
  <si>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</si>
  <si>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</si>
  <si>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</si>
  <si>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</si>
  <si>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</si>
  <si>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</si>
  <si>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</si>
  <si>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</si>
  <si>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</si>
  <si>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</si>
  <si>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</si>
  <si>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</si>
  <si>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</si>
  <si>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</si>
  <si>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</si>
  <si>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</si>
  <si>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</si>
  <si>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</si>
  <si>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</si>
  <si>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</si>
  <si>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</si>
  <si>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</si>
  <si>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</si>
  <si>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</si>
  <si>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</si>
  <si>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</si>
  <si>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</si>
  <si>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</si>
  <si>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</si>
  <si>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</si>
  <si>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</si>
  <si>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</si>
  <si>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</si>
  <si>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</si>
  <si>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</si>
  <si>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</si>
  <si>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</si>
  <si>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</si>
  <si>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</si>
  <si>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</si>
  <si>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</si>
  <si>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</si>
  <si>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</si>
  <si>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</si>
  <si>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</si>
  <si>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</si>
  <si>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</si>
  <si>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</si>
  <si>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</si>
  <si>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</si>
  <si>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</si>
  <si>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</si>
  <si>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</si>
  <si>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</si>
  <si>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</si>
  <si>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</si>
  <si>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</si>
  <si>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</si>
  <si>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</si>
  <si>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</si>
  <si>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</si>
  <si>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</si>
  <si>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</si>
  <si>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</si>
  <si>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</si>
  <si>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</si>
  <si>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</si>
  <si>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</si>
  <si>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</si>
  <si>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</si>
  <si>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</si>
  <si>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</si>
  <si>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</si>
  <si>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</si>
  <si>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</si>
  <si>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</si>
  <si>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</si>
  <si>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</si>
  <si>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</si>
  <si>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</si>
  <si>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</si>
  <si>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</si>
  <si>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</si>
  <si>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</si>
  <si>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</si>
  <si>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</si>
  <si>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</si>
  <si>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</si>
  <si>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</si>
  <si>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</si>
  <si>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</si>
  <si>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</si>
  <si>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</si>
  <si>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</si>
  <si>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</si>
  <si>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</si>
  <si>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</si>
  <si>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</si>
  <si>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</si>
  <si>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</si>
  <si>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</si>
  <si>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</si>
  <si>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</si>
  <si>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</si>
  <si>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</si>
  <si>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</si>
  <si>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</si>
  <si>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</si>
  <si>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</si>
  <si>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</si>
  <si>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</si>
  <si>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</si>
  <si>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</si>
  <si>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</si>
  <si>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</si>
  <si>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</si>
  <si>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</si>
  <si>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</si>
  <si>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</si>
  <si>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</si>
  <si>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</si>
  <si>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</si>
  <si>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</si>
  <si>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</si>
  <si>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</si>
  <si>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</si>
  <si>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</si>
  <si>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</si>
  <si>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</si>
  <si>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</si>
  <si>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</si>
  <si>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</si>
  <si>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</si>
  <si>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</si>
  <si>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</si>
  <si>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</si>
  <si>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</si>
  <si>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</si>
  <si>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</si>
  <si>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</si>
  <si>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</si>
  <si>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</si>
  <si>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</si>
  <si>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</si>
  <si>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</si>
  <si>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</si>
  <si>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</si>
  <si>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</si>
  <si>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</si>
  <si>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</si>
  <si>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</si>
  <si>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</si>
  <si>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</si>
  <si>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</si>
  <si>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</si>
  <si>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</si>
  <si>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</si>
  <si>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</si>
  <si>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</si>
  <si>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</si>
  <si>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</si>
  <si>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</si>
  <si>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</si>
  <si>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</si>
  <si>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</si>
  <si>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</si>
  <si>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</si>
  <si>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</si>
  <si>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</si>
  <si>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</si>
  <si>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</si>
  <si>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</si>
  <si>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</si>
  <si>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</si>
  <si>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</si>
  <si>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</si>
  <si>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</si>
  <si>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</si>
  <si>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</si>
  <si>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</si>
  <si>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</si>
  <si>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</si>
  <si>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</si>
  <si>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</si>
  <si>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</si>
  <si>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</si>
  <si>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</si>
  <si>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</si>
  <si>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</si>
  <si>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</si>
  <si>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</si>
  <si>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</si>
  <si>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</si>
  <si>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</si>
  <si>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</si>
  <si>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</si>
  <si>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</si>
  <si>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</si>
  <si>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</si>
  <si>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</si>
  <si>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</si>
  <si>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</si>
  <si>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</si>
  <si>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</si>
  <si>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</si>
  <si>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</si>
  <si>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</si>
  <si>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</si>
  <si>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</si>
  <si>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</si>
  <si>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</si>
  <si>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</si>
  <si>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</si>
  <si>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</si>
  <si>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</si>
  <si>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</si>
  <si>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</si>
  <si>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</si>
  <si>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</si>
  <si>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</si>
  <si>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</si>
  <si>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</si>
  <si>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</si>
  <si>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</si>
  <si>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</si>
  <si>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</si>
  <si>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</si>
  <si>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</si>
  <si>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</si>
  <si>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</si>
  <si>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</si>
  <si>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</si>
  <si>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</si>
  <si>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</si>
  <si>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</si>
  <si>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</si>
  <si>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</si>
  <si>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</si>
  <si>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</si>
  <si>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</si>
  <si>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</si>
  <si>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</si>
  <si>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</si>
  <si>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</si>
  <si>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</si>
  <si>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</si>
  <si>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</si>
  <si>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</si>
  <si>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</si>
  <si>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</si>
  <si>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</si>
  <si>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</si>
  <si>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</si>
  <si>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</si>
  <si>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</si>
  <si>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</si>
  <si>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</si>
  <si>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</si>
  <si>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</si>
  <si>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</si>
  <si>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</si>
  <si>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</si>
  <si>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</si>
  <si>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</si>
  <si>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</si>
  <si>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</si>
  <si>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</si>
  <si>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</si>
  <si>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</si>
  <si>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</si>
  <si>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</si>
  <si>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</si>
  <si>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</si>
  <si>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</si>
  <si>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</si>
  <si>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</si>
  <si>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</si>
  <si>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</si>
  <si>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</si>
  <si>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</si>
  <si>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</si>
  <si>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</si>
  <si>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</si>
  <si>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</si>
  <si>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</si>
  <si>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</si>
  <si>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</si>
  <si>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</si>
  <si>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</si>
  <si>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</si>
  <si>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</si>
  <si>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</si>
  <si>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</si>
  <si>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</si>
  <si>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</si>
  <si>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</si>
  <si>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</si>
  <si>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</si>
  <si>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</si>
  <si>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</si>
  <si>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</si>
  <si>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</si>
  <si>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</si>
  <si>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</si>
  <si>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</si>
  <si>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</si>
  <si>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</si>
  <si>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</si>
  <si>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</si>
  <si>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</si>
  <si>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</si>
  <si>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</si>
  <si>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</si>
  <si>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</si>
  <si>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</si>
  <si>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</si>
  <si>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</si>
  <si>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</si>
  <si>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</si>
  <si>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</si>
  <si>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</si>
  <si>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</si>
  <si>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</si>
  <si>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</si>
  <si>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</si>
  <si>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</si>
  <si>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</si>
  <si>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</si>
  <si>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</si>
  <si>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</si>
  <si>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</si>
  <si>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</si>
  <si>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</si>
  <si>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</si>
  <si>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</si>
  <si>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</si>
  <si>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</si>
  <si>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</si>
  <si>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</si>
  <si>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</si>
  <si>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</si>
  <si>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</si>
  <si>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</si>
  <si>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</si>
  <si>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</si>
  <si>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</si>
  <si>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</si>
  <si>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</si>
  <si>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</si>
  <si>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</si>
  <si>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</si>
  <si>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</si>
  <si>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</si>
  <si>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</si>
  <si>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</si>
  <si>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</si>
  <si>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</si>
  <si>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</si>
  <si>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</si>
  <si>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</si>
  <si>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</si>
  <si>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</si>
  <si>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</si>
  <si>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</si>
  <si>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</si>
  <si>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</si>
  <si>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</si>
  <si>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</si>
  <si>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</si>
  <si>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</si>
  <si>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</si>
  <si>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</si>
  <si>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</si>
  <si>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</si>
  <si>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</si>
  <si>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</si>
  <si>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</si>
  <si>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</si>
  <si>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</si>
  <si>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</si>
  <si>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</si>
  <si>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</si>
  <si>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</si>
  <si>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</si>
  <si>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</si>
  <si>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</si>
  <si>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</si>
  <si>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</si>
  <si>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</si>
  <si>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</si>
  <si>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</si>
  <si>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</si>
  <si>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</si>
  <si>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</si>
  <si>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</si>
  <si>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</si>
  <si>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</si>
  <si>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</si>
  <si>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</si>
  <si>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</si>
  <si>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</si>
  <si>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</si>
  <si>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</si>
  <si>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</si>
  <si>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</si>
  <si>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</si>
  <si>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</si>
  <si>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</si>
  <si>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</si>
  <si>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</si>
  <si>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</si>
  <si>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</si>
  <si>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</si>
  <si>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</si>
  <si>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</si>
  <si>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</si>
  <si>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</si>
  <si>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</si>
  <si>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</si>
  <si>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</si>
  <si>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</si>
  <si>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</si>
  <si>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</si>
  <si>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</si>
  <si>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</si>
  <si>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</si>
  <si>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</si>
  <si>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</si>
  <si>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</si>
  <si>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</si>
  <si>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</si>
  <si>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</si>
  <si>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</si>
  <si>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</si>
  <si>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</si>
  <si>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</si>
  <si>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</si>
  <si>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</si>
  <si>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</si>
  <si>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</si>
  <si>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</si>
  <si>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</si>
  <si>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</si>
  <si>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</si>
  <si>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</si>
  <si>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</si>
  <si>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</si>
  <si>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</si>
  <si>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</si>
  <si>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</si>
  <si>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</si>
  <si>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</si>
  <si>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</si>
  <si>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</si>
  <si>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</si>
  <si>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</si>
  <si>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</si>
  <si>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</si>
  <si>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</si>
  <si>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</si>
  <si>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</si>
  <si>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</si>
  <si>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</si>
  <si>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</si>
  <si>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</si>
  <si>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</si>
  <si>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</si>
  <si>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</si>
  <si>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</si>
  <si>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</si>
  <si>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</si>
  <si>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</si>
  <si>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</si>
  <si>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</si>
  <si>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</si>
  <si>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</si>
  <si>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</si>
  <si>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</si>
  <si>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</si>
  <si>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</si>
  <si>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</si>
  <si>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</si>
  <si>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</si>
  <si>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</si>
  <si>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</si>
  <si>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</si>
  <si>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</si>
  <si>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</si>
  <si>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</si>
  <si>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</si>
  <si>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</si>
  <si>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</si>
  <si>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</si>
  <si>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</si>
  <si>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</si>
  <si>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</si>
  <si>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</si>
  <si>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</si>
  <si>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</si>
  <si>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</si>
  <si>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</si>
  <si>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</si>
  <si>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</si>
  <si>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</si>
  <si>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</si>
  <si>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</si>
  <si>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</si>
  <si>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</si>
  <si>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</si>
  <si>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</si>
  <si>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</si>
  <si>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</si>
  <si>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</si>
  <si>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</si>
  <si>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</si>
  <si>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</si>
  <si>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</si>
  <si>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</si>
  <si>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</si>
  <si>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</si>
  <si>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</si>
  <si>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</si>
  <si>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</si>
  <si>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</si>
  <si>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</si>
  <si>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</si>
  <si>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</si>
  <si>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</si>
  <si>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</si>
  <si>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</si>
  <si>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</si>
  <si>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</si>
  <si>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</si>
  <si>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</si>
  <si>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</si>
  <si>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</si>
  <si>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</si>
  <si>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</si>
  <si>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</si>
  <si>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</si>
  <si>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</si>
  <si>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</si>
  <si>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</si>
  <si>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</si>
  <si>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</si>
  <si>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</si>
  <si>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</si>
  <si>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</si>
  <si>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</si>
  <si>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</si>
  <si>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</si>
  <si>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</si>
  <si>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</si>
  <si>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</si>
  <si>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</si>
  <si>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</si>
  <si>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</si>
  <si>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</si>
  <si>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</si>
  <si>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</si>
  <si>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</si>
  <si>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</si>
  <si>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</si>
  <si>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</si>
  <si>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</si>
  <si>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</si>
  <si>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</si>
  <si>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</si>
  <si>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</si>
  <si>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</si>
  <si>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</si>
  <si>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</si>
  <si>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</si>
  <si>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</si>
  <si>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</si>
  <si>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</si>
  <si>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</si>
  <si>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</si>
  <si>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</si>
  <si>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</si>
  <si>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</si>
  <si>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</si>
  <si>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</si>
  <si>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</si>
  <si>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</si>
  <si>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</si>
  <si>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</si>
  <si>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</si>
  <si>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</si>
  <si>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</si>
  <si>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</si>
  <si>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</si>
  <si>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</si>
  <si>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</si>
  <si>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</si>
  <si>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</si>
  <si>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</si>
  <si>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</si>
  <si>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</si>
  <si>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</si>
  <si>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</si>
  <si>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</si>
  <si>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</si>
  <si>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</si>
  <si>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</si>
  <si>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</si>
  <si>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</si>
  <si>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</si>
  <si>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</si>
  <si>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</si>
  <si>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</si>
  <si>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</si>
  <si>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</si>
  <si>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</si>
  <si>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</si>
  <si>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</si>
  <si>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</si>
  <si>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</si>
  <si>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</si>
  <si>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</si>
  <si>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</si>
  <si>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</si>
  <si>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</si>
  <si>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</si>
  <si>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</si>
  <si>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</si>
  <si>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</si>
  <si>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</si>
  <si>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</si>
  <si>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</si>
  <si>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</si>
  <si>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</si>
  <si>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</si>
  <si>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</si>
  <si>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</si>
  <si>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</si>
  <si>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</si>
  <si>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</si>
  <si>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</si>
  <si>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</si>
  <si>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</si>
  <si>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</si>
  <si>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</si>
  <si>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</si>
  <si>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</si>
  <si>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</si>
  <si>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</si>
  <si>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</si>
  <si>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</si>
  <si>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</si>
  <si>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</si>
  <si>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</si>
  <si>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</si>
  <si>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</si>
  <si>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</si>
  <si>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</si>
  <si>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</si>
  <si>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</si>
  <si>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</si>
  <si>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</si>
  <si>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</si>
  <si>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</si>
  <si>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</si>
  <si>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</si>
  <si>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</si>
  <si>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</si>
  <si>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</si>
  <si>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</si>
  <si>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</si>
  <si>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</si>
  <si>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</si>
  <si>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</si>
  <si>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</si>
  <si>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</si>
  <si>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</si>
  <si>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</si>
  <si>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</si>
  <si>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</si>
  <si>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</si>
  <si>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</si>
  <si>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</si>
  <si>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</si>
  <si>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</si>
  <si>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</si>
  <si>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</si>
  <si>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</si>
  <si>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</si>
  <si>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</si>
  <si>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</si>
  <si>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</si>
  <si>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</si>
  <si>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</si>
  <si>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</si>
  <si>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</si>
  <si>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</si>
  <si>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</si>
  <si>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</si>
  <si>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</si>
  <si>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</si>
  <si>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</si>
  <si>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</si>
  <si>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</si>
  <si>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</si>
  <si>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</si>
  <si>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</si>
  <si>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</si>
  <si>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</si>
  <si>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</si>
  <si>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</si>
  <si>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</si>
  <si>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</si>
  <si>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</si>
  <si>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</si>
  <si>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</si>
  <si>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</si>
  <si>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</si>
  <si>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</si>
  <si>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</si>
  <si>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</si>
  <si>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</si>
  <si>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</si>
  <si>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</si>
  <si>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</si>
  <si>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</si>
  <si>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</si>
  <si>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</si>
  <si>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</si>
  <si>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</si>
  <si>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</si>
  <si>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</si>
  <si>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</si>
  <si>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</si>
  <si>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</si>
  <si>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</si>
  <si>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</si>
  <si>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</si>
  <si>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</si>
  <si>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</si>
  <si>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</si>
  <si>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</si>
  <si>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</si>
  <si>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</si>
  <si>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</si>
  <si>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</si>
  <si>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</si>
  <si>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</si>
  <si>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</si>
  <si>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</si>
  <si>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</si>
  <si>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</si>
  <si>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</si>
  <si>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</si>
  <si>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</si>
  <si>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</si>
  <si>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</si>
  <si>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</si>
  <si>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</si>
  <si>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</si>
  <si>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</si>
  <si>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</si>
  <si>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</si>
  <si>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</si>
  <si>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</si>
  <si>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</si>
  <si>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</si>
  <si>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</si>
  <si>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</si>
  <si>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</si>
  <si>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</si>
  <si>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</si>
  <si>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</si>
  <si>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</si>
  <si>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</si>
  <si>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</si>
  <si>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</si>
  <si>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</si>
  <si>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</si>
  <si>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</si>
  <si>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</si>
  <si>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</si>
  <si>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</si>
  <si>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</si>
  <si>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</si>
  <si>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</si>
  <si>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</si>
  <si>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</si>
  <si>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</si>
  <si>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</si>
  <si>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</si>
  <si>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</si>
  <si>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</si>
  <si>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</si>
  <si>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</si>
  <si>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</si>
  <si>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</si>
  <si>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</si>
  <si>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</si>
  <si>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</si>
  <si>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</si>
  <si>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</si>
  <si>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</si>
  <si>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</si>
  <si>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</si>
  <si>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</si>
  <si>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</si>
  <si>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</si>
  <si>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</si>
  <si>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</si>
  <si>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</si>
  <si>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</si>
  <si>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</si>
  <si>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</si>
  <si>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</si>
  <si>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</si>
  <si>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</si>
  <si>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</si>
  <si>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</si>
  <si>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</si>
  <si>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</si>
  <si>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</si>
  <si>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</si>
  <si>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</si>
  <si>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</si>
  <si>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</si>
  <si>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</si>
  <si>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</si>
  <si>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</si>
  <si>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</si>
  <si>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</si>
  <si>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</si>
  <si>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</si>
  <si>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</si>
  <si>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</si>
  <si>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</si>
  <si>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</si>
  <si>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</si>
  <si>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</si>
  <si>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</si>
  <si>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</si>
  <si>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</si>
  <si>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</si>
  <si>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</si>
  <si>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</si>
  <si>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</si>
  <si>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</si>
  <si>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</si>
  <si>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</si>
  <si>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</si>
  <si>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</si>
  <si>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</si>
  <si>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</si>
  <si>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</si>
  <si>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</si>
  <si>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</si>
  <si>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</si>
  <si>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</si>
  <si>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</si>
  <si>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</si>
  <si>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</si>
  <si>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</si>
  <si>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</si>
  <si>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</si>
  <si>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</si>
  <si>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</si>
  <si>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</si>
  <si>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</si>
  <si>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</si>
  <si>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</si>
  <si>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</si>
  <si>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</si>
  <si>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</si>
  <si>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</si>
  <si>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</si>
  <si>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</si>
  <si>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</si>
  <si>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</si>
  <si>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</si>
  <si>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</si>
  <si>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</si>
  <si>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</si>
  <si>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</si>
  <si>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</si>
  <si>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</si>
  <si>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</si>
  <si>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</si>
  <si>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</si>
  <si>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</si>
  <si>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</si>
  <si>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</si>
  <si>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</si>
  <si>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</si>
  <si>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</si>
  <si>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</si>
  <si>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</si>
  <si>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</si>
  <si>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</si>
  <si>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</si>
  <si>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</si>
  <si>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</si>
  <si>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</si>
  <si>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</si>
  <si>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</si>
  <si>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</si>
  <si>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</si>
  <si>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</si>
  <si>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</si>
  <si>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</si>
  <si>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</si>
  <si>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</si>
  <si>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</si>
  <si>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</si>
  <si>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</si>
  <si>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</si>
  <si>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</si>
  <si>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</si>
  <si>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</si>
  <si>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</si>
  <si>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</si>
  <si>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</si>
  <si>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</si>
  <si>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</si>
  <si>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</si>
  <si>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</si>
  <si>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</si>
  <si>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</si>
  <si>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</si>
  <si>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</si>
  <si>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</si>
  <si>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</si>
  <si>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</si>
  <si>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</si>
  <si>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</si>
  <si>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</si>
  <si>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</si>
  <si>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</si>
  <si>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</si>
  <si>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</si>
  <si>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</si>
  <si>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</si>
  <si>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</si>
  <si>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</si>
  <si>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</si>
  <si>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</si>
  <si>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</si>
  <si>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</si>
  <si>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</si>
  <si>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</si>
  <si>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</si>
  <si>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</si>
  <si>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</si>
  <si>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</si>
  <si>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</si>
  <si>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</si>
  <si>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</si>
  <si>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</si>
  <si>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</si>
  <si>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</si>
  <si>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</si>
  <si>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</si>
  <si>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</si>
  <si>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</si>
  <si>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</si>
  <si>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</si>
  <si>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</si>
  <si>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</si>
  <si>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</si>
  <si>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</si>
  <si>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</si>
  <si>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</si>
  <si>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</si>
  <si>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</si>
  <si>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</si>
  <si>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</si>
  <si>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</si>
  <si>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</si>
  <si>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</si>
  <si>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</si>
  <si>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</si>
  <si>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</si>
  <si>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</si>
  <si>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</si>
  <si>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</si>
  <si>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</si>
  <si>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</si>
  <si>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</si>
  <si>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</si>
  <si>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</si>
  <si>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</si>
  <si>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</si>
  <si>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</si>
  <si>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</si>
  <si>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</si>
  <si>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</si>
  <si>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</si>
  <si>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</si>
  <si>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</si>
  <si>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</si>
  <si>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</si>
  <si>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</si>
  <si>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</si>
  <si>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</si>
  <si>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</si>
  <si>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</si>
  <si>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</si>
  <si>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</si>
  <si>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</si>
  <si>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</si>
  <si>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</si>
  <si>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</si>
  <si>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</si>
  <si>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</si>
  <si>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</si>
  <si>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</si>
  <si>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</si>
  <si>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</si>
  <si>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</si>
  <si>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</si>
  <si>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</si>
  <si>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</si>
  <si>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</si>
  <si>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</si>
  <si>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</si>
  <si>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</si>
  <si>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</si>
  <si>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</si>
  <si>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</si>
  <si>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</si>
  <si>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</si>
  <si>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</si>
  <si>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</si>
  <si>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</si>
  <si>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</si>
  <si>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</si>
  <si>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</si>
  <si>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</si>
  <si>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</si>
  <si>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</si>
  <si>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</si>
  <si>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</si>
  <si>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</si>
  <si>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</si>
  <si>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</si>
  <si>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</si>
  <si>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</si>
  <si>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</si>
  <si>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</si>
  <si>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</si>
  <si>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</si>
  <si>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</si>
  <si>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</si>
  <si>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</si>
  <si>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</si>
  <si>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</si>
  <si>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</si>
  <si>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</si>
  <si>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</si>
  <si>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</si>
  <si>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</si>
  <si>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</si>
  <si>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</si>
  <si>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</si>
  <si>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</si>
  <si>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</si>
  <si>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</si>
  <si>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</si>
  <si>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</si>
  <si>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</si>
  <si>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</si>
  <si>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</si>
  <si>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</si>
  <si>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</si>
  <si>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</si>
  <si>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</si>
  <si>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</si>
  <si>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</si>
  <si>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</si>
  <si>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</si>
  <si>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</si>
  <si>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</si>
  <si>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</si>
  <si>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</si>
  <si>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</si>
  <si>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</si>
  <si>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</si>
  <si>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</si>
  <si>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</si>
  <si>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</si>
  <si>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</si>
  <si>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</si>
  <si>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</si>
  <si>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</si>
  <si>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</si>
  <si>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</si>
  <si>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</si>
  <si>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</si>
  <si>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</si>
  <si>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</si>
  <si>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</si>
  <si>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</si>
  <si>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</si>
  <si>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</si>
  <si>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</si>
  <si>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</si>
  <si>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</si>
  <si>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</si>
  <si>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</si>
  <si>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</si>
  <si>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</si>
  <si>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</si>
  <si>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</si>
  <si>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</si>
  <si>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</si>
  <si>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</si>
  <si>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</si>
  <si>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</si>
  <si>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</si>
  <si>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</si>
  <si>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</si>
  <si>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</si>
  <si>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</si>
  <si>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</si>
  <si>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</si>
  <si>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</si>
  <si>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</si>
  <si>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</si>
  <si>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</si>
  <si>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</si>
  <si>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</si>
  <si>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</si>
  <si>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</si>
  <si>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</si>
  <si>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</si>
  <si>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</si>
  <si>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</si>
  <si>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</si>
  <si>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</si>
  <si>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</si>
  <si>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</si>
  <si>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</si>
  <si>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</si>
  <si>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</si>
  <si>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</si>
  <si>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</si>
  <si>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</si>
  <si>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</si>
  <si>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</si>
  <si>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</si>
  <si>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</si>
  <si>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</si>
  <si>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</si>
  <si>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</si>
  <si>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</si>
  <si>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</si>
  <si>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</si>
  <si>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</si>
  <si>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</si>
  <si>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</si>
  <si>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</si>
  <si>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</si>
  <si>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</si>
  <si>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</si>
  <si>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</si>
  <si>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</si>
  <si>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</si>
  <si>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</si>
  <si>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</si>
  <si>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</si>
  <si>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</si>
  <si>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</si>
  <si>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</si>
  <si>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</si>
  <si>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</si>
  <si>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</si>
  <si>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</si>
  <si>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</si>
  <si>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</si>
  <si>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</si>
  <si>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</si>
  <si>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</si>
  <si>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</si>
  <si>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</si>
  <si>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</si>
  <si>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</si>
  <si>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</si>
  <si>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</si>
  <si>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</si>
  <si>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</si>
  <si>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</si>
  <si>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</si>
  <si>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</si>
  <si>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</si>
  <si>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</si>
  <si>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</si>
  <si>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</si>
  <si>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</si>
  <si>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</si>
  <si>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</si>
  <si>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</si>
  <si>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</si>
  <si>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</si>
  <si>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</si>
  <si>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</si>
  <si>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</si>
  <si>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</si>
  <si>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</si>
  <si>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</si>
  <si>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</si>
  <si>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</si>
  <si>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</si>
  <si>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</si>
  <si>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</si>
  <si>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</si>
  <si>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</si>
  <si>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</si>
  <si>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</si>
  <si>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</si>
  <si>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</si>
  <si>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</si>
  <si>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</si>
  <si>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</si>
  <si>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</si>
  <si>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</si>
  <si>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</si>
  <si>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</si>
  <si>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</si>
  <si>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</si>
  <si>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</si>
  <si>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</si>
  <si>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</si>
  <si>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</si>
  <si>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</si>
  <si>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</si>
  <si>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</si>
  <si>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</si>
  <si>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</si>
  <si>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</si>
  <si>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</si>
  <si>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</si>
  <si>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</si>
  <si>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</si>
  <si>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</si>
  <si>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</si>
  <si>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</si>
  <si>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</si>
  <si>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</si>
  <si>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</si>
  <si>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</si>
  <si>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</si>
  <si>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</si>
  <si>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</si>
  <si>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</si>
  <si>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</si>
  <si>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</si>
  <si>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</si>
  <si>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</si>
  <si>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</si>
  <si>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</si>
  <si>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</si>
  <si>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</si>
  <si>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</si>
  <si>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</si>
  <si>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</si>
  <si>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</si>
  <si>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</si>
  <si>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</si>
  <si>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</si>
  <si>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</si>
  <si>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</si>
  <si>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</si>
  <si>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</si>
  <si>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</si>
  <si>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</si>
  <si>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</si>
  <si>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</si>
  <si>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</si>
  <si>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</si>
  <si>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</si>
  <si>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</si>
  <si>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</si>
  <si>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</si>
  <si>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</si>
  <si>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</si>
  <si>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</si>
  <si>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</si>
  <si>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</si>
  <si>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</si>
  <si>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</si>
  <si>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</si>
  <si>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</si>
  <si>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</si>
  <si>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</si>
  <si>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</si>
  <si>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</si>
  <si>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</si>
  <si>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</si>
  <si>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</si>
  <si>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</si>
  <si>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</si>
  <si>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</si>
  <si>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</si>
  <si>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</si>
  <si>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</si>
  <si>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</si>
  <si>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</si>
  <si>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</si>
  <si>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</si>
  <si>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</si>
  <si>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</si>
  <si>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</si>
  <si>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</si>
  <si>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</si>
  <si>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</si>
  <si>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</si>
  <si>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</si>
  <si>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</si>
  <si>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</si>
  <si>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</si>
  <si>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</si>
  <si>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</si>
  <si>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</si>
  <si>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</si>
  <si>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</si>
  <si>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</si>
  <si>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</si>
  <si>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</si>
  <si>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</si>
  <si>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</si>
  <si>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</si>
  <si>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</si>
  <si>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</si>
  <si>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</si>
  <si>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</si>
  <si>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</si>
  <si>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</si>
  <si>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</si>
  <si>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</si>
  <si>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</si>
  <si>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</si>
  <si>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</si>
  <si>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</si>
  <si>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</si>
  <si>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</si>
  <si>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</si>
  <si>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</si>
  <si>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</si>
  <si>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</si>
  <si>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</si>
  <si>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</si>
  <si>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</si>
  <si>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</si>
  <si>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</si>
  <si>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</si>
  <si>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</si>
  <si>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</si>
  <si>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</si>
  <si>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</si>
  <si>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</si>
  <si>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</si>
  <si>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</si>
  <si>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</si>
  <si>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</si>
  <si>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</si>
  <si>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</si>
  <si>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</si>
  <si>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</si>
  <si>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</si>
  <si>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</si>
  <si>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</si>
  <si>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</si>
  <si>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</si>
  <si>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</si>
  <si>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</si>
  <si>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</si>
  <si>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</si>
  <si>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</si>
  <si>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</si>
  <si>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</si>
  <si>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</si>
  <si>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</si>
  <si>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</si>
  <si>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</si>
  <si>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</si>
  <si>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</si>
  <si>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</si>
  <si>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</si>
  <si>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</si>
  <si>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</si>
  <si>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</si>
  <si>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</si>
  <si>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</si>
  <si>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</si>
  <si>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</si>
  <si>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</si>
  <si>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</si>
  <si>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</si>
  <si>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</si>
  <si>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</si>
  <si>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</si>
  <si>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</si>
  <si>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</si>
  <si>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</si>
  <si>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</si>
  <si>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</si>
  <si>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</si>
  <si>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</si>
  <si>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</si>
  <si>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</si>
  <si>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</si>
  <si>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</si>
  <si>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</si>
  <si>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</si>
  <si>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</si>
  <si>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</si>
  <si>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</si>
  <si>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</si>
  <si>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</si>
  <si>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</si>
  <si>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</si>
  <si>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</si>
  <si>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</si>
  <si>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</si>
  <si>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</si>
  <si>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</si>
  <si>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</si>
  <si>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</si>
  <si>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</si>
  <si>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</si>
  <si>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</si>
  <si>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</si>
  <si>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</si>
  <si>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</si>
  <si>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</si>
  <si>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</si>
  <si>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</si>
  <si>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</si>
  <si>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</si>
  <si>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</si>
  <si>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</si>
  <si>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</si>
  <si>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</si>
  <si>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</si>
  <si>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</si>
  <si>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</si>
  <si>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</si>
  <si>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</si>
  <si>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</si>
  <si>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</si>
  <si>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</si>
  <si>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</si>
  <si>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</si>
  <si>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</si>
  <si>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</si>
  <si>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</si>
  <si>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</si>
  <si>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</si>
  <si>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</si>
  <si>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</si>
  <si>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</si>
  <si>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</si>
  <si>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</si>
  <si>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</si>
  <si>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</si>
  <si>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</si>
  <si>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</si>
  <si>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</si>
  <si>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</si>
  <si>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</si>
  <si>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</si>
  <si>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</si>
  <si>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</si>
  <si>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</si>
  <si>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</si>
  <si>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</si>
  <si>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</si>
  <si>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</si>
  <si>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</si>
  <si>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</si>
  <si>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</si>
  <si>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</si>
  <si>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</si>
  <si>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</si>
  <si>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</si>
  <si>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</si>
  <si>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</si>
  <si>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</si>
  <si>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</si>
  <si>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</si>
  <si>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</si>
  <si>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</si>
  <si>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</si>
  <si>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</si>
  <si>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</si>
  <si>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</si>
  <si>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</si>
  <si>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</si>
  <si>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</si>
  <si>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</si>
  <si>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</si>
  <si>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</si>
  <si>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</si>
  <si>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</si>
  <si>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</si>
  <si>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</si>
  <si>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</si>
  <si>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</si>
  <si>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</si>
  <si>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</si>
  <si>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</si>
  <si>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</si>
  <si>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</si>
  <si>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</si>
  <si>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</si>
  <si>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</si>
  <si>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</si>
  <si>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</si>
  <si>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</si>
  <si>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</si>
  <si>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</si>
  <si>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</si>
  <si>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</si>
  <si>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</si>
  <si>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</si>
  <si>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</si>
  <si>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</si>
  <si>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</si>
  <si>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</si>
  <si>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</si>
  <si>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</si>
  <si>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</si>
  <si>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</si>
  <si>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</si>
  <si>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</si>
  <si>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</si>
  <si>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</si>
  <si>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</si>
  <si>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</si>
  <si>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</si>
  <si>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</si>
  <si>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</si>
  <si>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</si>
  <si>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</si>
  <si>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</si>
  <si>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</si>
  <si>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</si>
  <si>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</si>
  <si>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</si>
  <si>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</si>
  <si>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</si>
  <si>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</si>
  <si>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</si>
  <si>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</si>
  <si>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</si>
  <si>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</si>
  <si>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</si>
  <si>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</si>
  <si>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</si>
  <si>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</si>
  <si>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</si>
  <si>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</si>
  <si>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</si>
  <si>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</si>
  <si>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</si>
  <si>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</si>
  <si>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</si>
  <si>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</si>
  <si>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</si>
  <si>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</si>
  <si>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</si>
  <si>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</si>
  <si>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</si>
  <si>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</si>
  <si>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</si>
  <si>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</si>
  <si>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</si>
  <si>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</si>
  <si>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</si>
  <si>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</si>
  <si>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</si>
  <si>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</si>
  <si>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</si>
  <si>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</si>
  <si>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</si>
  <si>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</si>
  <si>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</si>
  <si>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</si>
  <si>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</si>
  <si>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</si>
  <si>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</si>
  <si>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</si>
  <si>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</si>
  <si>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</si>
  <si>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</si>
  <si>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</si>
  <si>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</si>
  <si>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</si>
  <si>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</si>
  <si>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</si>
  <si>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</si>
  <si>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</si>
  <si>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</si>
  <si>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</si>
  <si>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</si>
  <si>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</si>
  <si>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</si>
  <si>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</si>
  <si>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</si>
  <si>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</si>
  <si>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</si>
  <si>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</si>
  <si>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</si>
  <si>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</si>
  <si>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</si>
  <si>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</si>
  <si>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</si>
  <si>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</si>
  <si>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</si>
  <si>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</si>
  <si>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</si>
  <si>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</si>
  <si>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</si>
  <si>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</si>
  <si>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</si>
  <si>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</si>
  <si>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</si>
  <si>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</si>
  <si>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</si>
  <si>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</si>
  <si>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</si>
  <si>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</si>
  <si>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</si>
  <si>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</si>
  <si>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</si>
  <si>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</si>
  <si>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</si>
  <si>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</si>
  <si>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</si>
  <si>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</si>
  <si>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</si>
  <si>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</si>
  <si>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</si>
  <si>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</si>
  <si>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</si>
  <si>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</si>
  <si>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</si>
  <si>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</si>
  <si>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</si>
  <si>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</si>
  <si>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</si>
  <si>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</si>
  <si>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</si>
  <si>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</si>
  <si>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</si>
  <si>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</si>
  <si>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</si>
  <si>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</si>
  <si>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</si>
  <si>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</si>
  <si>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</si>
  <si>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</si>
  <si>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</si>
  <si>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</si>
  <si>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</si>
  <si>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</si>
  <si>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</si>
  <si>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</si>
  <si>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</si>
  <si>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</si>
  <si>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</si>
  <si>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</si>
  <si>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</si>
  <si>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</si>
  <si>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</si>
  <si>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</si>
  <si>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</si>
  <si>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</si>
  <si>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</si>
  <si>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</si>
  <si>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</si>
  <si>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</si>
  <si>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</si>
  <si>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</si>
  <si>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</si>
  <si>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</si>
  <si>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</si>
  <si>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</si>
  <si>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</si>
  <si>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</si>
  <si>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</si>
  <si>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</si>
  <si>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</si>
  <si>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</si>
  <si>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</si>
  <si>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</si>
  <si>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</si>
  <si>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</si>
  <si>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</si>
  <si>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</si>
  <si>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</si>
  <si>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</si>
  <si>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</si>
  <si>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</si>
  <si>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</si>
  <si>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</si>
  <si>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</si>
  <si>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</si>
  <si>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</si>
  <si>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</si>
  <si>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</si>
  <si>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</si>
  <si>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</si>
  <si>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</si>
  <si>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</si>
  <si>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</si>
  <si>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</si>
  <si>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</si>
  <si>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</si>
  <si>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</si>
  <si>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</si>
  <si>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</si>
  <si>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</si>
  <si>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</si>
  <si>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</si>
  <si>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</si>
  <si>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</si>
  <si>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</si>
  <si>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</si>
  <si>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</si>
  <si>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</si>
  <si>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</si>
  <si>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</si>
  <si>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</si>
  <si>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</si>
  <si>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</si>
  <si>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</si>
  <si>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</si>
  <si>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</si>
  <si>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</si>
  <si>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</si>
  <si>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</si>
  <si>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</si>
  <si>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</si>
  <si>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</si>
  <si>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</si>
  <si>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</si>
  <si>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</si>
  <si>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</si>
  <si>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</si>
  <si>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</si>
  <si>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</si>
  <si>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</si>
  <si>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</si>
  <si>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</si>
  <si>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</si>
  <si>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</si>
  <si>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</si>
  <si>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</si>
  <si>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</si>
  <si>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</si>
  <si>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</si>
  <si>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</si>
  <si>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</si>
  <si>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</si>
  <si>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</si>
  <si>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</si>
  <si>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</si>
  <si>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</si>
  <si>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</si>
  <si>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</si>
  <si>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</si>
  <si>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</si>
  <si>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</si>
  <si>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</si>
  <si>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</si>
  <si>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</si>
  <si>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</si>
  <si>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</si>
  <si>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</si>
  <si>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</si>
  <si>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</si>
  <si>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</si>
  <si>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</si>
  <si>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</si>
  <si>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</si>
  <si>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</si>
  <si>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</si>
  <si>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</si>
  <si>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</si>
  <si>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</si>
  <si>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</si>
  <si>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</si>
  <si>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</si>
  <si>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</si>
  <si>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</si>
  <si>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</si>
  <si>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</si>
  <si>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</si>
  <si>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</si>
  <si>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</si>
  <si>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</si>
  <si>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</si>
  <si>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</si>
  <si>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</si>
  <si>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</si>
  <si>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</si>
  <si>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</si>
  <si>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</si>
  <si>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</si>
  <si>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</si>
  <si>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</si>
  <si>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</si>
  <si>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</si>
  <si>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</si>
  <si>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</si>
  <si>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</si>
  <si>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</si>
  <si>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</si>
  <si>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</si>
  <si>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</si>
  <si>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</si>
  <si>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</si>
  <si>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</si>
  <si>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</si>
  <si>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</si>
  <si>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</si>
  <si>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</si>
  <si>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</si>
  <si>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</si>
  <si>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</si>
  <si>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</si>
  <si>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</si>
  <si>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</si>
  <si>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</si>
  <si>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</si>
  <si>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</si>
  <si>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</si>
  <si>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</si>
  <si>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</si>
  <si>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</si>
  <si>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</si>
  <si>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</si>
  <si>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</si>
  <si>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</si>
  <si>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</si>
  <si>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</si>
  <si>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</si>
  <si>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</si>
  <si>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</si>
  <si>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</si>
  <si>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</si>
  <si>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</si>
  <si>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</si>
  <si>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</si>
  <si>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</si>
  <si>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</si>
  <si>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</si>
  <si>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</si>
  <si>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</si>
  <si>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</si>
  <si>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</si>
  <si>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</si>
  <si>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</si>
  <si>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</si>
  <si>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</si>
  <si>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</si>
  <si>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</si>
  <si>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</si>
  <si>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</si>
  <si>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</si>
  <si>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</si>
  <si>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</si>
  <si>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</si>
  <si>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</si>
  <si>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</si>
  <si>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</si>
  <si>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</si>
  <si>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</si>
  <si>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</si>
  <si>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</si>
  <si>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</si>
  <si>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</si>
  <si>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</si>
  <si>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</si>
  <si>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</si>
  <si>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</si>
  <si>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</si>
  <si>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</si>
  <si>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</si>
  <si>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</si>
  <si>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</si>
  <si>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</si>
  <si>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</si>
  <si>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</si>
  <si>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</si>
  <si>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</si>
  <si>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</si>
  <si>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</si>
  <si>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</si>
  <si>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</si>
  <si>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</si>
  <si>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</si>
  <si>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</si>
  <si>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</si>
  <si>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</si>
  <si>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</si>
  <si>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</si>
  <si>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</si>
  <si>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</si>
  <si>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</si>
  <si>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</si>
  <si>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</si>
  <si>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</si>
  <si>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</si>
  <si>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</si>
  <si>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</si>
  <si>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</si>
  <si>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</si>
  <si>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</si>
  <si>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</si>
  <si>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</si>
  <si>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</si>
  <si>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</si>
  <si>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</si>
  <si>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</si>
  <si>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</si>
  <si>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</si>
  <si>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</si>
  <si>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</si>
  <si>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</si>
  <si>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</si>
  <si>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</si>
  <si>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</si>
  <si>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</si>
  <si>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</si>
  <si>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</si>
  <si>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</si>
  <si>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</si>
  <si>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</si>
  <si>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</si>
  <si>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</si>
  <si>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</si>
  <si>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</si>
  <si>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</si>
  <si>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</si>
  <si>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</si>
  <si>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</si>
  <si>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</si>
  <si>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</si>
  <si>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</si>
  <si>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</si>
  <si>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</si>
  <si>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</si>
  <si>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</si>
  <si>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</si>
  <si>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</si>
  <si>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</si>
  <si>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</si>
  <si>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</si>
  <si>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</si>
  <si>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</si>
  <si>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</si>
  <si>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</si>
  <si>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</si>
  <si>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</si>
  <si>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</si>
  <si>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</si>
  <si>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</si>
  <si>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</si>
  <si>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</si>
  <si>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</si>
  <si>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</si>
  <si>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</si>
  <si>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</si>
  <si>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</si>
  <si>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</si>
  <si>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</si>
  <si>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</si>
  <si>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</si>
  <si>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</si>
  <si>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</si>
  <si>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</si>
  <si>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</si>
  <si>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</si>
  <si>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</si>
  <si>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</si>
  <si>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</si>
  <si>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</si>
  <si>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</si>
  <si>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</si>
  <si>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</si>
  <si>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</si>
  <si>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</si>
  <si>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</si>
  <si>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</si>
  <si>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</si>
  <si>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</si>
  <si>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</si>
  <si>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</si>
  <si>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</si>
  <si>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</si>
  <si>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</si>
  <si>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</si>
  <si>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</si>
  <si>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</si>
  <si>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</si>
  <si>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</si>
  <si>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</si>
  <si>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</si>
  <si>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</si>
  <si>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</si>
  <si>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</si>
  <si>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</si>
  <si>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</si>
  <si>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</si>
  <si>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</si>
  <si>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</si>
  <si>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</si>
  <si>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</si>
  <si>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</si>
  <si>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</si>
  <si>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</si>
  <si>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</si>
  <si>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</si>
  <si>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</si>
  <si>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</si>
  <si>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</si>
  <si>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</si>
  <si>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</si>
  <si>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</si>
  <si>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</si>
  <si>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</si>
  <si>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</si>
  <si>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</si>
  <si>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</si>
  <si>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</si>
  <si>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</si>
  <si>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</si>
  <si>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</si>
  <si>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</si>
  <si>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</si>
  <si>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</si>
  <si>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</si>
  <si>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</si>
  <si>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</si>
  <si>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</si>
  <si>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</si>
  <si>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</si>
  <si>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</si>
  <si>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</si>
  <si>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</si>
  <si>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</si>
  <si>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</si>
  <si>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</si>
  <si>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</si>
  <si>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</si>
  <si>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</si>
  <si>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</si>
  <si>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</si>
  <si>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</si>
  <si>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</si>
  <si>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</si>
  <si>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</si>
  <si>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</si>
  <si>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</si>
  <si>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</si>
  <si>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</si>
  <si>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</si>
  <si>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</si>
  <si>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</si>
  <si>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</si>
  <si>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</si>
  <si>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</si>
  <si>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</si>
  <si>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</si>
  <si>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</si>
  <si>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</si>
  <si>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</si>
  <si>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</si>
  <si>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</si>
  <si>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</si>
  <si>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</si>
  <si>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</si>
  <si>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</si>
  <si>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</si>
  <si>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</si>
  <si>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</si>
  <si>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</si>
  <si>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</si>
  <si>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</si>
  <si>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</si>
  <si>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</si>
  <si>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</si>
  <si>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</si>
  <si>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</si>
  <si>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</si>
  <si>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</si>
  <si>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</si>
  <si>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</si>
  <si>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</si>
  <si>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</si>
  <si>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</si>
  <si>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</si>
  <si>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</si>
  <si>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</si>
  <si>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</si>
  <si>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</si>
  <si>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</si>
  <si>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</si>
  <si>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</si>
  <si>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</si>
  <si>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</si>
  <si>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</si>
  <si>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</si>
  <si>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</si>
  <si>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</si>
  <si>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</si>
  <si>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</si>
  <si>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</si>
  <si>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</si>
  <si>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</si>
  <si>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</si>
  <si>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</si>
  <si>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</si>
  <si>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</si>
  <si>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</si>
  <si>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</si>
  <si>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</si>
  <si>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</si>
  <si>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</si>
  <si>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</si>
  <si>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</si>
  <si>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</si>
  <si>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</si>
  <si>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</si>
  <si>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</si>
  <si>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</si>
  <si>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</si>
  <si>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</si>
  <si>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</si>
  <si>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</si>
  <si>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</si>
  <si>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</si>
  <si>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</si>
  <si>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</si>
  <si>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</si>
  <si>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</si>
  <si>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</si>
  <si>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</si>
  <si>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</si>
  <si>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</si>
  <si>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</si>
  <si>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</si>
  <si>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</si>
  <si>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</si>
  <si>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</si>
  <si>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</si>
  <si>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</si>
  <si>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</si>
  <si>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</si>
  <si>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</si>
  <si>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</si>
  <si>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</si>
  <si>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</si>
  <si>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</si>
  <si>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</si>
  <si>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</si>
  <si>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</si>
  <si>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</si>
  <si>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</si>
  <si>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</si>
  <si>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</si>
  <si>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</si>
  <si>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</si>
  <si>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</si>
  <si>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</si>
  <si>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</si>
  <si>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</si>
  <si>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</si>
  <si>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</si>
  <si>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</si>
  <si>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</si>
  <si>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</si>
  <si>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</si>
  <si>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</si>
  <si>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</si>
  <si>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</si>
  <si>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</si>
  <si>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</si>
  <si>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</si>
  <si>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</si>
  <si>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</si>
  <si>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</si>
  <si>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</si>
  <si>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</si>
  <si>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</si>
  <si>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</si>
  <si>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</si>
  <si>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</si>
  <si>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</si>
  <si>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</si>
  <si>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</si>
  <si>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</si>
  <si>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</si>
  <si>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</si>
  <si>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</si>
  <si>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</si>
  <si>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</si>
  <si>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</si>
  <si>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</si>
  <si>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</si>
  <si>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</si>
  <si>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</si>
  <si>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</si>
  <si>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</si>
  <si>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</si>
  <si>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</si>
  <si>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</si>
  <si>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</si>
  <si>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</si>
  <si>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</si>
  <si>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</si>
  <si>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</si>
  <si>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</si>
  <si>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</si>
  <si>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</si>
  <si>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</si>
  <si>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</si>
  <si>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</si>
  <si>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</si>
  <si>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</si>
  <si>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</si>
  <si>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</si>
  <si>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</si>
  <si>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</si>
  <si>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</si>
  <si>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</si>
  <si>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</si>
  <si>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</si>
  <si>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</si>
  <si>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</si>
  <si>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</si>
  <si>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</si>
  <si>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</si>
  <si>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</si>
  <si>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</si>
  <si>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</si>
  <si>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</si>
  <si>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</si>
  <si>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</si>
  <si>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</si>
  <si>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</si>
  <si>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</si>
  <si>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</si>
  <si>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</si>
  <si>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</si>
  <si>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</si>
  <si>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</si>
  <si>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</si>
  <si>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</si>
  <si>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</si>
  <si>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</si>
  <si>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</si>
  <si>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</si>
  <si>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</si>
  <si>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</si>
  <si>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</si>
  <si>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</si>
  <si>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</si>
  <si>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</si>
  <si>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</si>
  <si>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</si>
  <si>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</si>
  <si>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</si>
  <si>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</si>
  <si>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</si>
  <si>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</si>
  <si>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</si>
  <si>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</si>
  <si>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</si>
  <si>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</si>
  <si>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</si>
  <si>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</si>
  <si>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</si>
  <si>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</si>
  <si>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</si>
  <si>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</si>
  <si>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</si>
  <si>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</si>
  <si>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</si>
  <si>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</si>
  <si>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</si>
  <si>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</si>
  <si>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</si>
  <si>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</si>
  <si>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</si>
  <si>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</si>
  <si>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</si>
  <si>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</si>
  <si>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</si>
  <si>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</si>
  <si>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</si>
  <si>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</si>
  <si>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</si>
  <si>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</si>
  <si>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</si>
  <si>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</si>
  <si>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</si>
  <si>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</si>
  <si>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</si>
  <si>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</si>
  <si>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</si>
  <si>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</si>
  <si>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</si>
  <si>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</si>
  <si>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</si>
  <si>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</si>
  <si>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</si>
  <si>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</si>
  <si>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</si>
  <si>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</si>
  <si>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</si>
  <si>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</si>
  <si>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</si>
  <si>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</si>
  <si>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</si>
  <si>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</si>
  <si>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</si>
  <si>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</si>
  <si>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</si>
  <si>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</si>
  <si>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</si>
  <si>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</si>
  <si>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</si>
  <si>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</si>
  <si>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</si>
  <si>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</si>
  <si>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</si>
  <si>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</si>
  <si>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</si>
  <si>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</si>
  <si>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</si>
  <si>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</si>
  <si>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</si>
  <si>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</si>
  <si>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</si>
  <si>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</si>
  <si>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</si>
  <si>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</si>
  <si>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</si>
  <si>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</si>
  <si>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</si>
  <si>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</si>
  <si>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</si>
  <si>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</si>
  <si>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</si>
  <si>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</si>
  <si>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</si>
  <si>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</si>
  <si>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</si>
  <si>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</si>
  <si>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</si>
  <si>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</si>
  <si>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</si>
  <si>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</si>
  <si>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</si>
  <si>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</si>
  <si>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</si>
  <si>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</si>
  <si>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</si>
  <si>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</si>
  <si>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</si>
  <si>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</si>
  <si>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</si>
  <si>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</si>
  <si>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</si>
  <si>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</si>
  <si>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</si>
  <si>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</si>
  <si>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</si>
  <si>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</si>
  <si>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</si>
  <si>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</si>
  <si>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</si>
  <si>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</si>
  <si>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</si>
  <si>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</si>
  <si>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</si>
  <si>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</si>
  <si>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</si>
  <si>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</si>
  <si>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</si>
  <si>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</si>
  <si>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</si>
  <si>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</si>
  <si>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</si>
  <si>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</si>
  <si>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</si>
  <si>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</si>
  <si>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</si>
  <si>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</si>
  <si>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</si>
  <si>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</si>
  <si>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</si>
  <si>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</si>
  <si>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</si>
  <si>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</si>
  <si>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</si>
  <si>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</si>
  <si>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</si>
  <si>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</si>
  <si>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</si>
  <si>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</si>
  <si>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</si>
  <si>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</si>
  <si>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</si>
  <si>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</si>
  <si>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</si>
  <si>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</si>
  <si>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</si>
  <si>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</si>
  <si>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</si>
  <si>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</si>
  <si>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</si>
  <si>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</si>
  <si>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</si>
  <si>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</si>
  <si>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</si>
  <si>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</si>
  <si>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</si>
  <si>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</si>
  <si>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</si>
  <si>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</si>
  <si>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</si>
  <si>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</si>
  <si>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</si>
  <si>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</si>
  <si>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</si>
  <si>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</si>
  <si>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</si>
  <si>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</si>
  <si>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</si>
  <si>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</si>
  <si>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</si>
  <si>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</si>
  <si>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</si>
  <si>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</si>
  <si>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</si>
  <si>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</si>
  <si>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</si>
  <si>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</si>
  <si>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</si>
  <si>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</si>
  <si>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</si>
  <si>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</si>
  <si>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</si>
  <si>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</si>
  <si>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</si>
  <si>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</si>
  <si>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</si>
  <si>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</si>
  <si>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</si>
  <si>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</si>
  <si>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</si>
  <si>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</si>
  <si>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</si>
  <si>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</si>
  <si>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</si>
  <si>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</si>
  <si>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</si>
  <si>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</si>
  <si>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</si>
  <si>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</si>
  <si>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</si>
  <si>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</si>
  <si>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</si>
  <si>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</si>
  <si>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</si>
  <si>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</si>
  <si>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</si>
  <si>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</si>
  <si>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</si>
  <si>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</si>
  <si>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</si>
  <si>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</si>
  <si>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</si>
  <si>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</si>
  <si>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</si>
  <si>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</si>
  <si>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</si>
  <si>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</si>
  <si>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</si>
  <si>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</si>
  <si>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</si>
  <si>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</si>
  <si>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</si>
  <si>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</si>
  <si>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</si>
  <si>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</si>
  <si>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</si>
  <si>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</si>
  <si>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</si>
  <si>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</si>
  <si>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</si>
  <si>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</si>
  <si>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</si>
  <si>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</si>
  <si>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</si>
  <si>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</si>
  <si>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</si>
  <si>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</si>
  <si>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</si>
  <si>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</si>
  <si>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</si>
  <si>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</si>
  <si>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</si>
  <si>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</si>
  <si>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</si>
  <si>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</si>
  <si>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</si>
  <si>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</si>
  <si>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</si>
  <si>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</si>
  <si>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</si>
  <si>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</si>
  <si>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</si>
  <si>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</si>
  <si>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</si>
  <si>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</si>
  <si>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</si>
  <si>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</si>
  <si>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</si>
  <si>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</si>
  <si>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</si>
  <si>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</si>
  <si>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</si>
  <si>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</si>
  <si>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</si>
  <si>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</si>
  <si>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</si>
  <si>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</si>
  <si>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</si>
  <si>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</si>
  <si>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</si>
  <si>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</si>
  <si>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</si>
  <si>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</si>
  <si>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</si>
  <si>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</si>
  <si>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</si>
  <si>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</si>
  <si>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</si>
  <si>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</si>
  <si>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</si>
  <si>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</si>
  <si>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</si>
  <si>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</si>
  <si>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</si>
  <si>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</si>
  <si>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</si>
  <si>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</si>
  <si>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</si>
  <si>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</si>
  <si>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</si>
  <si>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</si>
  <si>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</si>
  <si>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</si>
  <si>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</si>
  <si>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</si>
  <si>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</si>
  <si>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</si>
  <si>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</si>
  <si>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</si>
  <si>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</si>
  <si>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</si>
  <si>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</si>
  <si>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</si>
  <si>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</si>
  <si>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</si>
  <si>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</si>
  <si>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</si>
  <si>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</si>
  <si>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</si>
  <si>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</si>
  <si>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</si>
  <si>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</si>
  <si>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</si>
  <si>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</si>
  <si>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</si>
  <si>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</si>
  <si>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</si>
  <si>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</si>
  <si>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</si>
  <si>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</si>
  <si>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</si>
  <si>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</si>
  <si>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</si>
  <si>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</si>
  <si>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</si>
  <si>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</si>
  <si>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</si>
  <si>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</si>
  <si>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</si>
  <si>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</si>
  <si>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</si>
  <si>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</si>
  <si>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</si>
  <si>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</si>
  <si>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</si>
  <si>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</si>
  <si>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</si>
  <si>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</si>
  <si>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</si>
  <si>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</si>
  <si>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</si>
  <si>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</si>
  <si>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</si>
  <si>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</si>
  <si>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</si>
  <si>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</si>
  <si>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</si>
  <si>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</si>
  <si>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</si>
  <si>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</si>
  <si>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</si>
  <si>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</si>
  <si>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</si>
  <si>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</si>
  <si>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</si>
  <si>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</si>
  <si>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</si>
  <si>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</si>
  <si>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</si>
  <si>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</si>
  <si>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</si>
  <si>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</si>
  <si>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</si>
  <si>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</si>
  <si>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</si>
  <si>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</si>
  <si>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</si>
  <si>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</si>
  <si>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</si>
  <si>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</si>
  <si>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</si>
  <si>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</si>
  <si>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</si>
  <si>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</si>
  <si>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</si>
  <si>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</si>
  <si>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</si>
  <si>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</si>
  <si>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</si>
  <si>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</si>
  <si>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</si>
  <si>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</si>
  <si>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</si>
  <si>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</si>
  <si>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</si>
  <si>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</si>
  <si>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</si>
  <si>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</si>
  <si>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</si>
  <si>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</si>
  <si>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</si>
  <si>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</si>
  <si>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</si>
  <si>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</si>
  <si>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</si>
  <si>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</si>
  <si>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</si>
  <si>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</si>
  <si>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</si>
  <si>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</si>
  <si>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</si>
  <si>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</si>
  <si>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</si>
  <si>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</si>
  <si>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</si>
  <si>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</si>
  <si>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</si>
  <si>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</si>
  <si>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</si>
  <si>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</si>
  <si>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</si>
  <si>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</si>
  <si>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</si>
  <si>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</si>
  <si>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</si>
  <si>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</si>
  <si>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</si>
  <si>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</si>
  <si>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</si>
  <si>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</si>
  <si>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</si>
  <si>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</si>
  <si>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</si>
  <si>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</si>
  <si>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</si>
  <si>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</si>
  <si>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</si>
  <si>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</si>
  <si>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</si>
  <si>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</si>
  <si>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</si>
  <si>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</si>
  <si>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</si>
  <si>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</si>
  <si>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</si>
  <si>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</si>
  <si>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</si>
  <si>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</si>
  <si>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</si>
  <si>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</si>
  <si>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</si>
  <si>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</si>
  <si>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</si>
  <si>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</si>
  <si>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</si>
  <si>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</si>
  <si>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</si>
  <si>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</si>
  <si>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</si>
  <si>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</si>
  <si>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</si>
  <si>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</si>
  <si>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</si>
  <si>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</si>
  <si>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</si>
  <si>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</si>
  <si>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</si>
  <si>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</si>
  <si>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</si>
  <si>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</si>
  <si>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</si>
  <si>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</si>
  <si>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</si>
  <si>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</si>
  <si>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</si>
  <si>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</si>
  <si>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</si>
  <si>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</si>
  <si>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</si>
  <si>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</si>
  <si>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</si>
  <si>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</si>
  <si>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</si>
  <si>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</si>
  <si>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</si>
  <si>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</si>
  <si>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</si>
  <si>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</si>
  <si>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</si>
  <si>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</si>
  <si>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</si>
  <si>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</si>
  <si>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</si>
  <si>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</si>
  <si>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</si>
  <si>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</si>
  <si>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</si>
  <si>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</si>
  <si>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</si>
  <si>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</si>
  <si>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</si>
  <si>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</si>
  <si>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</si>
  <si>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</si>
  <si>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</si>
  <si>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</si>
  <si>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</si>
  <si>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</si>
  <si>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</si>
  <si>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</si>
  <si>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</si>
  <si>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</si>
  <si>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</si>
  <si>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</si>
  <si>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</si>
  <si>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</si>
  <si>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</si>
  <si>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</si>
  <si>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</si>
  <si>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</si>
  <si>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</si>
  <si>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</si>
  <si>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</si>
  <si>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</si>
  <si>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</si>
  <si>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</si>
  <si>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</si>
  <si>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</si>
  <si>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</si>
  <si>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</si>
  <si>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</si>
  <si>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</si>
  <si>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</si>
  <si>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</si>
  <si>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</si>
  <si>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</si>
  <si>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</si>
  <si>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</si>
  <si>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</si>
  <si>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</si>
  <si>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</si>
  <si>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</si>
  <si>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</si>
  <si>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</si>
  <si>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</si>
  <si>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</si>
  <si>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</si>
  <si>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</si>
  <si>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</si>
  <si>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</si>
  <si>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</si>
  <si>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</si>
  <si>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</si>
  <si>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</si>
  <si>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</si>
  <si>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</si>
  <si>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</si>
  <si>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</si>
  <si>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</si>
  <si>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</si>
  <si>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</si>
  <si>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</si>
  <si>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</si>
  <si>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</si>
  <si>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</si>
  <si>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</si>
  <si>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</si>
  <si>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</si>
  <si>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</si>
  <si>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</si>
  <si>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</si>
  <si>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</si>
  <si>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</si>
  <si>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</si>
  <si>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</si>
  <si>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</si>
  <si>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</si>
  <si>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</si>
  <si>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</si>
  <si>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</si>
  <si>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</si>
  <si>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</si>
  <si>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</si>
  <si>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</si>
  <si>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</si>
  <si>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</si>
  <si>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</si>
  <si>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</si>
  <si>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</si>
  <si>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</si>
  <si>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</si>
  <si>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</si>
  <si>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</si>
  <si>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</si>
  <si>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</si>
  <si>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</si>
  <si>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</si>
  <si>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</si>
  <si>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</si>
  <si>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</si>
  <si>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</si>
  <si>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</si>
  <si>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</si>
  <si>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</si>
  <si>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</si>
  <si>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</si>
  <si>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</si>
  <si>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</si>
  <si>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</si>
  <si>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</si>
  <si>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</si>
  <si>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</si>
  <si>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</si>
  <si>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</si>
  <si>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</si>
  <si>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</si>
  <si>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</si>
  <si>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</si>
  <si>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</si>
  <si>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</si>
  <si>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</si>
  <si>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</si>
  <si>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</si>
  <si>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</si>
  <si>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</si>
  <si>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</si>
  <si>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</si>
  <si>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</si>
  <si>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</si>
  <si>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</si>
  <si>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</si>
  <si>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</si>
  <si>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</si>
  <si>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</si>
  <si>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</si>
  <si>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</si>
  <si>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</si>
  <si>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</si>
  <si>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</si>
  <si>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</si>
  <si>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</si>
  <si>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</si>
  <si>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</si>
  <si>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</si>
  <si>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</si>
  <si>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</si>
  <si>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</si>
  <si>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</si>
  <si>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</si>
  <si>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</si>
  <si>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</si>
  <si>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</si>
  <si>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</si>
  <si>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</si>
  <si>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</si>
  <si>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</si>
  <si>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</si>
  <si>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</si>
  <si>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</si>
  <si>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</si>
  <si>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</si>
  <si>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</si>
  <si>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</si>
  <si>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</si>
  <si>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</si>
  <si>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</si>
  <si>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</si>
  <si>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</si>
  <si>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</si>
  <si>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</si>
  <si>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</si>
  <si>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</si>
  <si>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</si>
  <si>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</si>
  <si>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</si>
  <si>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</si>
  <si>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</si>
  <si>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</si>
  <si>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</si>
  <si>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</si>
  <si>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</si>
  <si>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</si>
  <si>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</si>
  <si>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</si>
  <si>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</si>
  <si>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</si>
  <si>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</si>
  <si>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</si>
  <si>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</si>
  <si>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</si>
  <si>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</si>
  <si>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</si>
  <si>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</si>
  <si>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</si>
  <si>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</si>
  <si>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</si>
  <si>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</si>
  <si>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</si>
  <si>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</si>
  <si>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</si>
  <si>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</si>
  <si>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</si>
  <si>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</si>
  <si>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</si>
  <si>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</si>
  <si>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</si>
  <si>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</si>
  <si>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</si>
  <si>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</si>
  <si>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</si>
  <si>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</si>
  <si>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</si>
  <si>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</si>
  <si>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</si>
  <si>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</si>
  <si>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</si>
  <si>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</si>
  <si>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</si>
  <si>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</si>
  <si>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</si>
  <si>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</si>
  <si>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</si>
  <si>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</si>
  <si>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</si>
  <si>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</si>
  <si>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</si>
  <si>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</si>
  <si>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</si>
  <si>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</si>
  <si>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</si>
  <si>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</si>
  <si>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</si>
  <si>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</si>
  <si>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</si>
  <si>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</si>
  <si>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</si>
  <si>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</si>
  <si>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</si>
  <si>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</si>
  <si>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</si>
  <si>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</si>
  <si>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</si>
  <si>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</si>
  <si>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</si>
  <si>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</si>
  <si>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</si>
  <si>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</si>
  <si>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</si>
  <si>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</si>
  <si>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</si>
  <si>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</si>
  <si>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</si>
  <si>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</si>
  <si>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</si>
  <si>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</si>
  <si>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</si>
  <si>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</si>
  <si>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</si>
  <si>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</si>
  <si>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</si>
  <si>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</si>
  <si>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</si>
  <si>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</si>
  <si>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</si>
  <si>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</si>
  <si>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</si>
  <si>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</si>
  <si>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</si>
  <si>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</si>
  <si>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</si>
  <si>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</si>
  <si>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</si>
  <si>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</si>
  <si>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</si>
  <si>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</si>
  <si>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</si>
  <si>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</si>
  <si>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</si>
  <si>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</si>
  <si>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</si>
  <si>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</si>
  <si>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</si>
  <si>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</si>
  <si>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</si>
  <si>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</si>
  <si>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</si>
  <si>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</si>
  <si>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</si>
  <si>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</si>
  <si>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</si>
  <si>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</si>
  <si>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</si>
  <si>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</si>
  <si>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</si>
  <si>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</si>
  <si>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</si>
  <si>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</si>
  <si>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</si>
  <si>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</si>
  <si>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</si>
  <si>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</si>
  <si>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</si>
  <si>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</si>
  <si>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</si>
  <si>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</si>
  <si>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</si>
  <si>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</si>
  <si>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</si>
  <si>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</si>
  <si>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</si>
  <si>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</si>
  <si>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</si>
  <si>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</si>
  <si>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</si>
  <si>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</si>
  <si>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</si>
  <si>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</si>
  <si>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</si>
  <si>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</si>
  <si>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</si>
  <si>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</si>
  <si>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</si>
  <si>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</si>
  <si>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</si>
  <si>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</si>
  <si>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</si>
  <si>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</si>
  <si>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</si>
  <si>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</si>
  <si>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</si>
  <si>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</si>
  <si>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</si>
  <si>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</si>
  <si>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</si>
  <si>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</si>
  <si>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</si>
  <si>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</si>
  <si>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</si>
  <si>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</si>
  <si>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</si>
  <si>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</si>
  <si>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</si>
  <si>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</si>
  <si>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</si>
  <si>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</si>
  <si>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</si>
  <si>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</si>
  <si>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</si>
  <si>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</si>
  <si>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</si>
  <si>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</si>
  <si>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</si>
  <si>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</si>
  <si>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</si>
  <si>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</si>
  <si>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</si>
  <si>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</si>
  <si>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</si>
  <si>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</si>
  <si>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</si>
  <si>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</si>
  <si>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</si>
  <si>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</si>
  <si>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</si>
  <si>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</si>
  <si>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</si>
  <si>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</si>
  <si>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</si>
  <si>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</si>
  <si>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</si>
  <si>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</si>
  <si>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</si>
  <si>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</si>
  <si>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</si>
  <si>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</si>
  <si>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</si>
  <si>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</si>
  <si>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</si>
  <si>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</si>
  <si>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</si>
  <si>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</si>
  <si>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</si>
  <si>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</si>
  <si>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</si>
  <si>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</si>
  <si>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</si>
  <si>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</si>
  <si>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</si>
  <si>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</si>
  <si>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</si>
  <si>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</si>
  <si>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</si>
  <si>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</si>
  <si>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</si>
  <si>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</si>
  <si>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</si>
  <si>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</si>
  <si>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</si>
  <si>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</si>
  <si>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</si>
  <si>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</si>
  <si>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</si>
  <si>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</si>
  <si>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</si>
  <si>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</si>
  <si>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</si>
  <si>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</si>
  <si>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</si>
  <si>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</si>
  <si>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</si>
  <si>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</si>
  <si>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</si>
  <si>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</si>
  <si>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</si>
  <si>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</si>
  <si>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</si>
  <si>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</si>
  <si>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</si>
  <si>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</si>
  <si>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</si>
  <si>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</si>
  <si>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</si>
  <si>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</si>
  <si>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</si>
  <si>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</si>
  <si>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</si>
  <si>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</si>
  <si>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</si>
  <si>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</si>
  <si>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</si>
  <si>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</si>
  <si>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</si>
  <si>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</si>
  <si>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</si>
  <si>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</si>
  <si>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</si>
  <si>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</si>
  <si>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</si>
  <si>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</si>
  <si>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</si>
  <si>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</si>
  <si>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</si>
  <si>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</si>
  <si>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</si>
  <si>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</si>
  <si>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</si>
  <si>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</si>
  <si>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</si>
  <si>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</si>
  <si>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</si>
  <si>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</si>
  <si>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</si>
  <si>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</si>
  <si>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</si>
  <si>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</si>
  <si>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</si>
  <si>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</si>
  <si>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</si>
  <si>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</si>
  <si>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</si>
  <si>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</si>
  <si>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</si>
  <si>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</si>
  <si>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</si>
  <si>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</si>
  <si>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</si>
  <si>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</si>
  <si>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</si>
  <si>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</si>
  <si>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</si>
  <si>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</si>
  <si>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</si>
  <si>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</si>
  <si>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</si>
  <si>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</si>
  <si>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</si>
  <si>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</si>
  <si>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</si>
  <si>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</si>
  <si>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</si>
  <si>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</si>
  <si>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</si>
  <si>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</si>
  <si>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</si>
  <si>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</si>
  <si>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</si>
  <si>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</si>
  <si>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</si>
  <si>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</si>
  <si>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</si>
  <si>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</si>
  <si>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</si>
  <si>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</si>
  <si>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</si>
  <si>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</si>
  <si>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</si>
  <si>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</si>
  <si>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</si>
  <si>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</si>
  <si>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</si>
  <si>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</si>
  <si>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</si>
  <si>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</si>
  <si>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</si>
  <si>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</si>
  <si>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</si>
  <si>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</si>
  <si>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</si>
  <si>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</si>
  <si>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</si>
  <si>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</si>
  <si>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</si>
  <si>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</si>
  <si>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</si>
  <si>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</si>
  <si>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</si>
  <si>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</si>
  <si>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</si>
  <si>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</si>
  <si>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</si>
  <si>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</si>
  <si>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</si>
  <si>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</si>
  <si>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</si>
  <si>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</si>
  <si>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</si>
  <si>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</si>
  <si>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</si>
  <si>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</si>
  <si>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</si>
  <si>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</si>
  <si>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</si>
  <si>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</si>
  <si>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</si>
  <si>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</si>
  <si>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</si>
  <si>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</si>
  <si>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</si>
  <si>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</si>
  <si>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</si>
  <si>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</si>
  <si>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</si>
  <si>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</si>
  <si>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</si>
  <si>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</si>
  <si>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</si>
  <si>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</si>
  <si>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</si>
  <si>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</si>
  <si>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</si>
  <si>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</si>
  <si>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</si>
  <si>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</si>
  <si>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</si>
  <si>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</si>
  <si>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</si>
  <si>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</si>
  <si>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</si>
  <si>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</si>
  <si>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</si>
  <si>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</si>
  <si>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</si>
  <si>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</si>
  <si>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</si>
  <si>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</si>
  <si>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</si>
  <si>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</si>
  <si>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</si>
  <si>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</si>
  <si>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</si>
  <si>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</si>
  <si>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</si>
  <si>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</si>
  <si>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</si>
  <si>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</si>
  <si>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</si>
  <si>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</si>
  <si>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</si>
  <si>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</si>
  <si>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</si>
  <si>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</si>
  <si>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</si>
  <si>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</si>
  <si>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</si>
  <si>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</si>
  <si>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</si>
  <si>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</si>
  <si>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</si>
  <si>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</si>
  <si>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</si>
  <si>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</si>
  <si>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</si>
  <si>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</si>
  <si>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</si>
  <si>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</si>
  <si>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</si>
  <si>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</si>
  <si>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</si>
  <si>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</si>
  <si>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</si>
  <si>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</si>
  <si>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</si>
  <si>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</si>
  <si>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</si>
  <si>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</si>
  <si>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</si>
  <si>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</si>
  <si>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</si>
  <si>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</si>
  <si>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</si>
  <si>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</si>
  <si>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</si>
  <si>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</si>
  <si>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</si>
  <si>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</si>
  <si>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</si>
  <si>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</si>
  <si>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</si>
  <si>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</si>
  <si>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</si>
  <si>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</si>
  <si>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</si>
  <si>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</si>
  <si>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</si>
  <si>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</si>
  <si>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</si>
  <si>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</si>
  <si>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</si>
  <si>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</si>
  <si>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</si>
  <si>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</si>
  <si>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</si>
  <si>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</si>
  <si>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</si>
  <si>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</si>
  <si>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</si>
  <si>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</si>
  <si>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</si>
  <si>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</si>
  <si>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</si>
  <si>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</si>
  <si>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</si>
  <si>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</si>
  <si>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</si>
  <si>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</si>
  <si>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</si>
  <si>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</si>
  <si>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</si>
  <si>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</si>
  <si>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</si>
  <si>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</si>
  <si>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</si>
  <si>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</si>
  <si>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</si>
  <si>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</si>
  <si>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</si>
  <si>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</si>
  <si>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</si>
  <si>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</si>
  <si>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</si>
  <si>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</si>
  <si>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</si>
  <si>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</si>
  <si>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</si>
  <si>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</si>
  <si>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</si>
  <si>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</si>
  <si>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</si>
  <si>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</si>
  <si>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</si>
  <si>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</si>
  <si>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</si>
  <si>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</si>
  <si>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</si>
  <si>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</si>
  <si>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</si>
  <si>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</si>
  <si>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</si>
  <si>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</si>
  <si>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</si>
  <si>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</si>
  <si>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</si>
  <si>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</si>
  <si>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</si>
  <si>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</si>
  <si>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</si>
  <si>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</si>
  <si>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</si>
  <si>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</si>
  <si>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</si>
  <si>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</si>
  <si>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</si>
  <si>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</si>
  <si>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</si>
  <si>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</si>
  <si>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</si>
  <si>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</si>
  <si>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</si>
  <si>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</si>
  <si>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</si>
  <si>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</si>
  <si>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</si>
  <si>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</si>
  <si>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</si>
  <si>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</si>
  <si>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</si>
  <si>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</si>
  <si>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</si>
  <si>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</si>
  <si>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</si>
  <si>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</si>
  <si>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</si>
  <si>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</si>
  <si>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</si>
  <si>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</si>
  <si>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</si>
  <si>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</si>
  <si>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</si>
  <si>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</si>
  <si>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</si>
  <si>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</si>
  <si>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</si>
  <si>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</si>
  <si>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</si>
  <si>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</si>
  <si>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</si>
  <si>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</si>
  <si>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</si>
  <si>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</si>
  <si>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</si>
  <si>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</si>
  <si>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</si>
  <si>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</si>
  <si>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</si>
  <si>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</si>
  <si>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</si>
  <si>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</si>
  <si>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</si>
  <si>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</si>
  <si>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</si>
  <si>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</si>
  <si>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</si>
  <si>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</si>
  <si>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</si>
  <si>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</si>
  <si>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</si>
  <si>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</si>
  <si>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</si>
  <si>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</si>
  <si>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</si>
  <si>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</si>
  <si>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</si>
  <si>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</si>
  <si>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</si>
  <si>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</si>
  <si>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</si>
  <si>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</si>
  <si>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</si>
  <si>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</si>
  <si>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</si>
  <si>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</si>
  <si>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</si>
  <si>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</si>
  <si>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</si>
  <si>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</si>
  <si>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</si>
  <si>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</si>
  <si>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</si>
  <si>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</si>
  <si>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</si>
  <si>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</si>
  <si>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</si>
  <si>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</si>
  <si>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</si>
  <si>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</si>
  <si>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</si>
  <si>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</si>
  <si>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</si>
  <si>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</si>
  <si>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</si>
  <si>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</si>
  <si>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</si>
  <si>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</si>
  <si>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</si>
  <si>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</si>
  <si>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</si>
  <si>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</si>
  <si>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</si>
  <si>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</si>
  <si>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</si>
  <si>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</si>
  <si>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</si>
  <si>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</si>
  <si>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</si>
  <si>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</si>
  <si>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</si>
  <si>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</si>
  <si>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</si>
  <si>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</si>
  <si>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</si>
  <si>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</si>
  <si>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</si>
  <si>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</si>
  <si>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</si>
  <si>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</si>
  <si>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</si>
  <si>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</si>
  <si>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</si>
  <si>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</si>
  <si>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</si>
  <si>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</si>
  <si>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</si>
  <si>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</si>
  <si>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</si>
  <si>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</si>
  <si>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</si>
  <si>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</si>
  <si>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</si>
  <si>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</si>
  <si>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</si>
  <si>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</si>
  <si>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</si>
  <si>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</si>
  <si>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</si>
  <si>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</si>
  <si>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</si>
  <si>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</si>
  <si>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</si>
  <si>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</si>
  <si>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</si>
  <si>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</si>
  <si>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</si>
  <si>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</si>
  <si>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</si>
  <si>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</si>
  <si>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</si>
  <si>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</si>
  <si>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</si>
  <si>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</si>
  <si>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</si>
  <si>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</si>
  <si>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</si>
  <si>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</si>
  <si>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</si>
  <si>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</si>
  <si>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</si>
  <si>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</si>
  <si>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</si>
  <si>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</si>
  <si>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</si>
  <si>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</si>
  <si>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</si>
  <si>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</si>
  <si>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</si>
  <si>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</si>
  <si>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</si>
  <si>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</si>
  <si>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</si>
  <si>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</si>
  <si>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</si>
  <si>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</si>
  <si>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</si>
  <si>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</si>
  <si>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</si>
  <si>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</si>
  <si>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</si>
  <si>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</si>
  <si>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</si>
  <si>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</si>
  <si>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</si>
  <si>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</si>
  <si>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</si>
  <si>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</si>
  <si>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</si>
  <si>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</si>
  <si>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</si>
  <si>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</si>
  <si>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</si>
  <si>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</si>
  <si>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</si>
  <si>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</si>
  <si>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</si>
  <si>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</si>
  <si>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</si>
  <si>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</si>
  <si>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</si>
  <si>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</si>
  <si>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</si>
  <si>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</si>
  <si>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</si>
  <si>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</si>
  <si>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</si>
  <si>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</si>
  <si>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</si>
  <si>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</si>
  <si>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</si>
  <si>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</si>
  <si>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</si>
  <si>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</si>
  <si>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</si>
  <si>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</si>
  <si>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</si>
  <si>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</si>
  <si>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</si>
  <si>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</si>
  <si>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</si>
  <si>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</si>
  <si>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</si>
  <si>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</si>
  <si>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</si>
  <si>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</si>
  <si>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</si>
  <si>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</si>
  <si>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</si>
  <si>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</si>
  <si>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</si>
  <si>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</si>
  <si>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</si>
  <si>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</si>
  <si>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</si>
  <si>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</si>
  <si>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</si>
  <si>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</si>
  <si>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</si>
  <si>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</si>
  <si>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</si>
  <si>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</si>
  <si>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</si>
  <si>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</si>
  <si>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</si>
  <si>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</si>
  <si>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</si>
  <si>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</si>
  <si>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</si>
  <si>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</si>
  <si>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</si>
  <si>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</si>
  <si>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</si>
  <si>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</si>
  <si>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</si>
  <si>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</si>
  <si>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</si>
  <si>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</si>
  <si>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</si>
  <si>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</si>
  <si>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</si>
  <si>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</si>
  <si>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</si>
  <si>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</si>
  <si>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</si>
  <si>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</si>
  <si>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</si>
  <si>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</si>
  <si>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</si>
  <si>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</si>
  <si>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</si>
  <si>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</si>
  <si>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</si>
  <si>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</si>
  <si>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</si>
  <si>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</si>
  <si>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</si>
  <si>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</si>
  <si>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</si>
  <si>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</si>
  <si>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</si>
  <si>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</si>
  <si>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</si>
  <si>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</si>
  <si>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</si>
  <si>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</si>
  <si>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</si>
  <si>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</si>
  <si>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</si>
  <si>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</si>
  <si>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</si>
  <si>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</si>
  <si>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</si>
  <si>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</si>
  <si>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</si>
  <si>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</si>
  <si>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</si>
  <si>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</si>
  <si>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</si>
  <si>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</si>
  <si>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</si>
  <si>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</si>
  <si>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</si>
  <si>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</si>
  <si>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</si>
  <si>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</si>
  <si>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</si>
  <si>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</si>
  <si>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</si>
  <si>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</si>
  <si>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</si>
  <si>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</si>
  <si>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</si>
  <si>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</si>
  <si>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</si>
  <si>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</si>
  <si>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</si>
  <si>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</si>
  <si>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</si>
  <si>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</si>
  <si>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</si>
  <si>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</si>
  <si>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</si>
  <si>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</si>
  <si>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</si>
  <si>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</si>
  <si>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</si>
  <si>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</si>
  <si>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</si>
  <si>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</si>
  <si>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</si>
  <si>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</si>
  <si>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</si>
  <si>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</si>
  <si>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</si>
  <si>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</si>
  <si>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</si>
  <si>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</si>
  <si>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</si>
  <si>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</si>
  <si>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</si>
  <si>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</si>
  <si>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</si>
  <si>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</si>
  <si>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</si>
  <si>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</si>
  <si>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</si>
  <si>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</si>
  <si>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</si>
  <si>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</si>
  <si>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</si>
  <si>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</si>
  <si>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</si>
  <si>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</si>
  <si>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</si>
  <si>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</si>
  <si>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</si>
  <si>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</si>
  <si>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</si>
  <si>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</si>
  <si>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</si>
  <si>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</si>
  <si>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</si>
  <si>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</si>
  <si>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</si>
  <si>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</si>
  <si>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</si>
  <si>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</si>
  <si>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</si>
  <si>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</si>
  <si>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</si>
  <si>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</si>
  <si>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</si>
  <si>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</si>
  <si>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</si>
  <si>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</si>
  <si>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</si>
  <si>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</si>
  <si>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</si>
  <si>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</si>
  <si>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</si>
  <si>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</si>
  <si>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</si>
  <si>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</si>
  <si>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</si>
  <si>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</si>
  <si>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</si>
  <si>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</si>
  <si>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</si>
  <si>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</si>
  <si>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</si>
  <si>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</si>
  <si>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</si>
  <si>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</si>
  <si>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</si>
  <si>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</si>
  <si>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</si>
  <si>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</si>
  <si>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</si>
  <si>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</si>
  <si>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</si>
  <si>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</si>
  <si>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</si>
  <si>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</si>
  <si>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</si>
  <si>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</si>
  <si>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</si>
  <si>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</si>
  <si>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</si>
  <si>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</si>
  <si>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</si>
  <si>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</si>
  <si>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</si>
  <si>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</si>
  <si>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</si>
  <si>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</si>
  <si>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</si>
  <si>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</si>
  <si>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</si>
  <si>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</si>
  <si>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</si>
  <si>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</si>
  <si>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</si>
  <si>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</si>
  <si>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</si>
  <si>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</si>
  <si>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</si>
  <si>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</si>
  <si>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</si>
  <si>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</si>
  <si>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</si>
  <si>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</si>
  <si>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</si>
  <si>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</si>
  <si>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</si>
  <si>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</si>
  <si>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</si>
  <si>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</si>
  <si>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</si>
  <si>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</si>
  <si>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</si>
  <si>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</si>
  <si>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</si>
  <si>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</si>
  <si>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</si>
  <si>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</si>
  <si>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</si>
  <si>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</si>
  <si>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</si>
  <si>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</si>
  <si>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</si>
  <si>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</si>
  <si>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</si>
  <si>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</si>
  <si>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</si>
  <si>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</si>
  <si>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</si>
  <si>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</si>
  <si>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</si>
  <si>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</si>
  <si>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</si>
  <si>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</si>
  <si>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</si>
  <si>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</si>
  <si>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</si>
  <si>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</si>
  <si>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</si>
  <si>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</si>
  <si>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</si>
  <si>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</si>
  <si>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</si>
  <si>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</si>
  <si>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</si>
  <si>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</si>
  <si>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</si>
  <si>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</si>
  <si>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</si>
  <si>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</si>
  <si>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</si>
  <si>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</si>
  <si>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</si>
  <si>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</si>
  <si>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</si>
  <si>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</si>
  <si>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</si>
  <si>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</si>
  <si>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</si>
  <si>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</si>
  <si>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</si>
  <si>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</si>
  <si>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</si>
  <si>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</si>
  <si>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</si>
  <si>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</si>
  <si>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</si>
  <si>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</si>
  <si>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</si>
  <si>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</si>
  <si>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</si>
  <si>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</si>
  <si>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</si>
  <si>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</si>
  <si>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</si>
  <si>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</si>
  <si>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</si>
  <si>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</si>
  <si>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</si>
  <si>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</si>
  <si>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</si>
  <si>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</si>
  <si>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</si>
  <si>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</si>
  <si>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</si>
  <si>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</si>
  <si>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</si>
  <si>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</si>
  <si>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</si>
  <si>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</si>
  <si>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</si>
  <si>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</si>
  <si>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</si>
  <si>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</si>
  <si>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</si>
  <si>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</si>
  <si>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</si>
  <si>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</si>
  <si>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</si>
  <si>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</si>
  <si>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</si>
  <si>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</si>
  <si>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</si>
  <si>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</si>
  <si>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</si>
  <si>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</si>
  <si>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</si>
  <si>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</si>
  <si>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</si>
  <si>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</si>
  <si>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</si>
  <si>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</si>
  <si>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</si>
  <si>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</si>
  <si>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</si>
  <si>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</si>
  <si>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</si>
  <si>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</si>
  <si>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</si>
  <si>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</si>
  <si>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</si>
  <si>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</si>
  <si>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</si>
  <si>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</si>
  <si>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</si>
  <si>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</si>
  <si>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</si>
  <si>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</si>
  <si>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</si>
  <si>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</si>
  <si>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</si>
  <si>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</si>
  <si>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</si>
  <si>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</si>
  <si>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</si>
  <si>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</si>
  <si>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</si>
  <si>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</si>
  <si>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</si>
  <si>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</si>
  <si>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</si>
  <si>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</si>
  <si>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</si>
  <si>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</si>
  <si>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</si>
  <si>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</si>
  <si>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</si>
  <si>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</si>
  <si>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</si>
  <si>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</si>
  <si>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</si>
  <si>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</si>
  <si>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</si>
  <si>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</si>
  <si>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</si>
  <si>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</si>
  <si>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</si>
  <si>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</si>
  <si>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</si>
  <si>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</si>
  <si>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</si>
  <si>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</si>
  <si>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</si>
  <si>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</si>
  <si>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</si>
  <si>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</si>
  <si>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</si>
  <si>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</si>
  <si>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</si>
  <si>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</si>
  <si>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</si>
  <si>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</si>
  <si>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</si>
  <si>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</si>
  <si>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</si>
  <si>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</si>
  <si>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</si>
  <si>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</si>
  <si>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</si>
  <si>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</si>
  <si>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</si>
  <si>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</si>
  <si>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</si>
  <si>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</si>
  <si>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</si>
  <si>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</si>
  <si>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</si>
  <si>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</si>
  <si>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</si>
  <si>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</si>
  <si>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</si>
  <si>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</si>
  <si>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</si>
  <si>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</si>
  <si>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</si>
  <si>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</si>
  <si>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</si>
  <si>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</si>
  <si>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</si>
  <si>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</si>
  <si>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</si>
  <si>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</si>
  <si>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</si>
  <si>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</si>
  <si>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</si>
  <si>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</si>
  <si>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</si>
  <si>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</si>
  <si>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</si>
  <si>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</si>
  <si>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</si>
  <si>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</si>
  <si>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</si>
  <si>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</si>
  <si>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</si>
  <si>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</si>
  <si>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</si>
  <si>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</si>
  <si>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</si>
  <si>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</si>
  <si>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</si>
  <si>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</si>
  <si>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</si>
  <si>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</si>
  <si>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</si>
  <si>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</si>
  <si>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</si>
  <si>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</si>
  <si>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</si>
  <si>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</si>
  <si>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</si>
  <si>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</si>
  <si>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</si>
  <si>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</si>
  <si>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</si>
  <si>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</si>
  <si>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</si>
  <si>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</si>
  <si>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</si>
  <si>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</si>
  <si>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</si>
  <si>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</si>
  <si>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</si>
  <si>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</si>
  <si>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</si>
  <si>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</si>
  <si>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</si>
  <si>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</si>
  <si>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</si>
  <si>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</si>
  <si>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</si>
  <si>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</si>
  <si>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</si>
  <si>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</si>
  <si>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</si>
  <si>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</si>
  <si>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</si>
  <si>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</si>
  <si>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</si>
  <si>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</si>
  <si>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</si>
  <si>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</si>
  <si>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</si>
  <si>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</si>
  <si>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</si>
  <si>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</si>
  <si>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</si>
  <si>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</si>
  <si>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</si>
  <si>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</si>
  <si>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</si>
  <si>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</si>
  <si>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</si>
  <si>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</si>
  <si>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</si>
  <si>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</si>
  <si>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</si>
  <si>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</si>
  <si>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</si>
  <si>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</si>
  <si>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</si>
  <si>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</si>
  <si>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</si>
  <si>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</si>
  <si>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</si>
  <si>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</si>
  <si>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</si>
  <si>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</si>
  <si>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</si>
  <si>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</si>
  <si>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</si>
  <si>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</si>
  <si>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</si>
  <si>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</si>
  <si>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</si>
  <si>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</si>
  <si>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</si>
  <si>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</si>
  <si>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</si>
  <si>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</si>
  <si>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</si>
  <si>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</si>
  <si>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</si>
  <si>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</si>
  <si>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</si>
  <si>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</si>
  <si>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</si>
  <si>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</si>
  <si>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</si>
  <si>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</si>
  <si>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</si>
  <si>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</si>
  <si>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</si>
  <si>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</si>
  <si>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</si>
  <si>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</si>
  <si>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</si>
  <si>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</si>
  <si>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</si>
  <si>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</si>
  <si>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</si>
  <si>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</si>
  <si>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</si>
  <si>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</si>
  <si>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</si>
  <si>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</si>
  <si>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</si>
  <si>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</si>
  <si>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</si>
  <si>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</si>
  <si>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</si>
  <si>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</si>
  <si>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</si>
  <si>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</si>
  <si>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</si>
  <si>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</si>
  <si>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</si>
  <si>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</si>
  <si>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</si>
  <si>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</si>
  <si>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</si>
  <si>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</si>
  <si>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</si>
  <si>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</si>
  <si>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</si>
  <si>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</si>
  <si>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</si>
  <si>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</si>
  <si>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</si>
  <si>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</si>
  <si>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</si>
  <si>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</si>
  <si>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</si>
  <si>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</si>
  <si>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</si>
  <si>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</si>
  <si>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</si>
  <si>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</si>
  <si>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</si>
  <si>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</si>
  <si>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</si>
  <si>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</si>
  <si>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</si>
  <si>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</si>
  <si>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</si>
  <si>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</si>
  <si>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</si>
  <si>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</si>
  <si>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</si>
  <si>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</si>
  <si>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</si>
  <si>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</si>
  <si>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</si>
  <si>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</si>
  <si>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</si>
  <si>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</si>
  <si>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</si>
  <si>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</si>
  <si>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</si>
  <si>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</si>
  <si>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</si>
  <si>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</si>
  <si>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</si>
  <si>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</si>
  <si>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</si>
  <si>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</si>
  <si>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</si>
  <si>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</si>
  <si>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</si>
  <si>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</si>
  <si>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</si>
  <si>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</si>
  <si>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</si>
  <si>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</si>
  <si>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</si>
  <si>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</si>
  <si>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</si>
  <si>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</si>
  <si>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</si>
  <si>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</si>
  <si>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</si>
  <si>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</si>
  <si>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</si>
  <si>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</si>
  <si>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</si>
  <si>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</si>
  <si>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</si>
  <si>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</si>
  <si>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</si>
  <si>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</si>
  <si>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</si>
  <si>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</si>
  <si>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</si>
  <si>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</si>
  <si>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</si>
  <si>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</si>
  <si>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</si>
  <si>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</si>
  <si>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</si>
  <si>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</si>
  <si>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</si>
  <si>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</si>
  <si>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</si>
  <si>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</si>
  <si>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</si>
  <si>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</si>
  <si>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</si>
  <si>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</si>
  <si>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</si>
  <si>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</si>
  <si>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</si>
  <si>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</si>
  <si>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</si>
  <si>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</si>
  <si>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</si>
  <si>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</si>
  <si>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</si>
  <si>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</si>
  <si>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</si>
  <si>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</si>
  <si>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</si>
  <si>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</si>
  <si>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</si>
  <si>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</si>
  <si>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</si>
  <si>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</si>
  <si>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</si>
  <si>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</si>
  <si>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</si>
  <si>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</si>
  <si>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</si>
  <si>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</si>
  <si>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</si>
  <si>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</si>
  <si>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</si>
  <si>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</si>
  <si>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</si>
  <si>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</si>
  <si>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</si>
  <si>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</si>
  <si>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</si>
  <si>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</si>
  <si>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</si>
  <si>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</si>
  <si>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</si>
  <si>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</si>
  <si>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</si>
  <si>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</si>
  <si>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</si>
  <si>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</si>
  <si>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</si>
  <si>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</si>
  <si>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</si>
  <si>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</si>
  <si>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</si>
  <si>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</si>
  <si>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</si>
  <si>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</si>
  <si>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</si>
  <si>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</si>
  <si>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</si>
  <si>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</si>
  <si>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</si>
  <si>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</si>
  <si>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</si>
  <si>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</si>
  <si>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</si>
  <si>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</si>
  <si>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</si>
  <si>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</si>
  <si>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</si>
  <si>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</si>
  <si>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</si>
  <si>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</si>
  <si>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</si>
  <si>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</si>
  <si>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</si>
  <si>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</si>
  <si>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</si>
  <si>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</si>
  <si>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</si>
  <si>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</si>
  <si>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</si>
  <si>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</si>
  <si>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</si>
  <si>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</si>
  <si>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</si>
  <si>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</si>
  <si>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</si>
  <si>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</si>
  <si>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</si>
  <si>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</si>
  <si>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</si>
  <si>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</si>
  <si>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</si>
  <si>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</si>
  <si>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</si>
  <si>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</si>
  <si>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</si>
  <si>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</si>
  <si>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</si>
  <si>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</si>
  <si>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</si>
  <si>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</si>
  <si>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</si>
  <si>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</si>
  <si>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</si>
  <si>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</si>
  <si>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</si>
  <si>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</si>
  <si>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</si>
  <si>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</si>
  <si>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</si>
  <si>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</si>
  <si>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</si>
  <si>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</si>
  <si>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</si>
  <si>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</si>
  <si>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</si>
  <si>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</si>
  <si>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</si>
  <si>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</si>
  <si>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</si>
  <si>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</si>
  <si>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</si>
  <si>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</si>
  <si>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</si>
  <si>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</si>
  <si>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</si>
  <si>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</si>
  <si>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</si>
  <si>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</si>
  <si>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</si>
  <si>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</si>
  <si>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</si>
  <si>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</si>
  <si>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</si>
  <si>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</si>
  <si>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</si>
  <si>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</si>
  <si>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</si>
  <si>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</si>
  <si>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</si>
  <si>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</si>
  <si>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</si>
  <si>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</si>
  <si>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</si>
  <si>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</si>
  <si>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</si>
  <si>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</si>
  <si>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</si>
  <si>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</si>
  <si>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</si>
  <si>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</si>
  <si>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</si>
  <si>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</si>
  <si>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</si>
  <si>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</si>
  <si>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</si>
  <si>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</si>
  <si>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</si>
  <si>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</si>
  <si>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</si>
  <si>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</si>
  <si>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</si>
  <si>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</si>
  <si>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</si>
  <si>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</si>
  <si>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</si>
  <si>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</si>
  <si>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</si>
  <si>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</si>
  <si>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</si>
  <si>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</si>
  <si>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</si>
  <si>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</si>
  <si>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</si>
  <si>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</si>
  <si>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</si>
  <si>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</si>
  <si>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</si>
  <si>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</si>
  <si>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</si>
  <si>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</si>
  <si>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</si>
  <si>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</si>
  <si>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</si>
  <si>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</si>
  <si>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</si>
  <si>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</si>
  <si>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</si>
  <si>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</si>
  <si>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</si>
  <si>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</si>
  <si>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</si>
  <si>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</si>
  <si>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</si>
  <si>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</si>
  <si>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</si>
  <si>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</si>
  <si>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</si>
  <si>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</si>
  <si>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</si>
  <si>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</si>
  <si>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</si>
  <si>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</si>
  <si>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</si>
  <si>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</si>
  <si>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</si>
  <si>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</si>
  <si>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</si>
  <si>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</si>
  <si>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</si>
  <si>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</si>
  <si>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</si>
  <si>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</si>
  <si>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</si>
  <si>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</si>
  <si>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</si>
  <si>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</si>
  <si>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</si>
  <si>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</si>
  <si>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</si>
  <si>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</si>
  <si>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</si>
  <si>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</si>
  <si>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</si>
  <si>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</si>
  <si>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</si>
  <si>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</si>
  <si>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</si>
  <si>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</si>
  <si>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</si>
  <si>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</si>
  <si>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</si>
  <si>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</si>
  <si>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</si>
  <si>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</si>
  <si>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</si>
  <si>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</si>
  <si>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</si>
  <si>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</si>
  <si>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</si>
  <si>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</si>
  <si>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</si>
  <si>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</si>
  <si>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</si>
  <si>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</si>
  <si>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</si>
  <si>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</si>
  <si>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</si>
  <si>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</si>
  <si>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</si>
  <si>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</si>
  <si>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</si>
  <si>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</si>
  <si>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</si>
  <si>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</si>
  <si>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</si>
  <si>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</si>
  <si>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</si>
  <si>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</si>
  <si>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</si>
  <si>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</si>
  <si>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</si>
  <si>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</si>
  <si>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</si>
  <si>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</si>
  <si>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</si>
  <si>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</si>
  <si>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</si>
  <si>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</si>
  <si>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</si>
  <si>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</si>
  <si>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</si>
  <si>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</si>
  <si>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</si>
  <si>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</si>
  <si>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</si>
  <si>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</si>
  <si>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</si>
  <si>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</si>
  <si>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</si>
  <si>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</si>
  <si>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</si>
  <si>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</si>
  <si>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</si>
  <si>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</si>
  <si>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</si>
  <si>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</si>
  <si>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</si>
  <si>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</si>
  <si>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</si>
  <si>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</si>
  <si>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</si>
  <si>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</si>
  <si>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</si>
  <si>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</si>
  <si>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</si>
  <si>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</si>
  <si>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</si>
  <si>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</si>
  <si>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</si>
  <si>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</si>
  <si>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</si>
  <si>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</si>
  <si>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</si>
  <si>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</si>
  <si>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</si>
  <si>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</si>
  <si>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</si>
  <si>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</si>
  <si>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</si>
  <si>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</si>
  <si>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</si>
  <si>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</si>
  <si>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</si>
  <si>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</si>
  <si>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</si>
  <si>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</si>
  <si>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</si>
  <si>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</si>
  <si>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</si>
  <si>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</si>
  <si>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</si>
  <si>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</si>
  <si>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</si>
  <si>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</si>
  <si>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</si>
  <si>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</si>
  <si>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</si>
  <si>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</si>
  <si>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</si>
  <si>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</si>
  <si>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</si>
  <si>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</si>
  <si>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</si>
  <si>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</si>
  <si>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</si>
  <si>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</si>
  <si>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</si>
  <si>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</si>
  <si>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</si>
  <si>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</si>
  <si>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</si>
  <si>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</si>
  <si>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</si>
  <si>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</si>
  <si>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</si>
  <si>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</si>
  <si>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</si>
  <si>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</si>
  <si>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</si>
  <si>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</si>
  <si>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</si>
  <si>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</si>
  <si>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</si>
  <si>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</si>
  <si>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</si>
  <si>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</si>
  <si>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</si>
  <si>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</si>
  <si>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</si>
  <si>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</si>
  <si>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</si>
  <si>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</si>
  <si>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</si>
  <si>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</si>
  <si>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</si>
  <si>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</si>
  <si>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</si>
  <si>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</si>
  <si>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</si>
  <si>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</si>
  <si>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</si>
  <si>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</si>
  <si>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</si>
  <si>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</si>
  <si>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</si>
  <si>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</si>
  <si>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</si>
  <si>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</si>
  <si>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</si>
  <si>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</si>
  <si>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</si>
  <si>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</si>
  <si>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</si>
  <si>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</si>
  <si>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</si>
  <si>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</si>
  <si>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</si>
  <si>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</si>
  <si>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</si>
  <si>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</si>
  <si>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</si>
  <si>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</si>
  <si>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</si>
  <si>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</si>
  <si>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</si>
  <si>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</si>
  <si>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</si>
  <si>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</si>
  <si>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</si>
  <si>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</si>
  <si>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</si>
  <si>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</si>
  <si>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</si>
  <si>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</si>
  <si>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</si>
  <si>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</si>
  <si>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</si>
  <si>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</si>
  <si>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</si>
  <si>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</si>
  <si>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</si>
  <si>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</si>
  <si>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</si>
  <si>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</si>
  <si>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</si>
  <si>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</si>
  <si>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</si>
  <si>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</si>
  <si>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</si>
  <si>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</si>
  <si>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</si>
  <si>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</si>
  <si>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</si>
  <si>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</si>
  <si>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</si>
  <si>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</si>
  <si>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</si>
  <si>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</si>
  <si>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</si>
  <si>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</si>
  <si>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</si>
  <si>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</si>
  <si>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</si>
  <si>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</si>
  <si>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</si>
  <si>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</si>
  <si>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</si>
  <si>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</si>
  <si>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</si>
  <si>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</si>
  <si>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</si>
  <si>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</si>
  <si>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</si>
  <si>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</si>
  <si>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</si>
  <si>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</si>
  <si>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</si>
  <si>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</si>
  <si>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</si>
  <si>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</si>
  <si>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</si>
  <si>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</si>
  <si>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</si>
  <si>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</si>
  <si>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</si>
  <si>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</si>
  <si>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</si>
  <si>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</si>
  <si>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</si>
  <si>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</si>
  <si>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</si>
  <si>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</si>
  <si>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</si>
  <si>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</si>
  <si>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</si>
  <si>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</si>
  <si>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</si>
  <si>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</si>
  <si>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</si>
  <si>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</si>
  <si>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</si>
  <si>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</si>
  <si>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</si>
  <si>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</si>
  <si>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</si>
  <si>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</si>
  <si>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</si>
  <si>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</si>
  <si>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</si>
  <si>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</si>
  <si>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</si>
  <si>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</si>
  <si>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</si>
  <si>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</si>
  <si>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</si>
  <si>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</si>
  <si>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</si>
  <si>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</si>
  <si>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</si>
  <si>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</si>
  <si>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</si>
  <si>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</si>
  <si>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</si>
  <si>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</si>
  <si>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</si>
  <si>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</si>
  <si>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</si>
  <si>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</si>
  <si>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</si>
  <si>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</si>
  <si>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</si>
  <si>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</si>
  <si>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</si>
  <si>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</si>
  <si>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</si>
  <si>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</si>
  <si>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</si>
  <si>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</si>
  <si>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</si>
  <si>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</si>
  <si>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</si>
  <si>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</si>
  <si>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</si>
  <si>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</si>
  <si>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</si>
  <si>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</si>
  <si>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</si>
  <si>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</si>
  <si>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</si>
  <si>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</si>
  <si>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</si>
  <si>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</si>
  <si>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</si>
  <si>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</si>
  <si>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</si>
  <si>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</si>
  <si>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</si>
  <si>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</si>
  <si>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</si>
  <si>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</si>
  <si>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</si>
  <si>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</si>
  <si>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</si>
  <si>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</si>
  <si>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</si>
  <si>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</si>
  <si>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</si>
  <si>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</si>
  <si>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</si>
  <si>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</si>
  <si>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</si>
  <si>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</si>
  <si>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</si>
  <si>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</si>
  <si>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</si>
  <si>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</si>
  <si>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</si>
  <si>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</si>
  <si>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</si>
  <si>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</si>
  <si>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</si>
  <si>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</si>
  <si>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</si>
  <si>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</si>
  <si>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</si>
  <si>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</si>
  <si>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</si>
  <si>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</si>
  <si>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</si>
  <si>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</si>
  <si>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</si>
  <si>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</si>
  <si>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</si>
  <si>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</si>
  <si>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</si>
  <si>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</si>
  <si>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</si>
  <si>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</si>
  <si>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</si>
  <si>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</si>
  <si>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</si>
  <si>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</si>
  <si>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</si>
  <si>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</si>
  <si>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</si>
  <si>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</si>
  <si>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</si>
  <si>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</si>
  <si>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</si>
  <si>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</si>
  <si>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</si>
  <si>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</si>
  <si>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</si>
  <si>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</si>
  <si>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</si>
  <si>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</si>
  <si>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</si>
  <si>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</si>
  <si>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</si>
  <si>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</si>
  <si>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</si>
  <si>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</si>
  <si>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</si>
  <si>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</si>
  <si>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</si>
  <si>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</si>
  <si>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</si>
  <si>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</si>
  <si>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</si>
  <si>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</si>
  <si>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</si>
  <si>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</si>
  <si>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</si>
  <si>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</si>
  <si>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</si>
  <si>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</si>
  <si>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</si>
  <si>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</si>
  <si>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</si>
  <si>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</si>
  <si>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</si>
  <si>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</si>
  <si>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</si>
  <si>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</si>
  <si>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</si>
  <si>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</si>
  <si>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</si>
  <si>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</si>
  <si>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</si>
  <si>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</si>
  <si>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</si>
  <si>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</si>
  <si>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</si>
  <si>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</si>
  <si>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</si>
  <si>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</si>
  <si>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</si>
  <si>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</si>
  <si>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</si>
  <si>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</si>
  <si>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</si>
  <si>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</si>
  <si>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</si>
  <si>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</si>
  <si>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</si>
  <si>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</si>
  <si>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</si>
  <si>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</si>
  <si>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</si>
  <si>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</si>
  <si>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</si>
  <si>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</si>
  <si>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</si>
  <si>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</si>
  <si>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</si>
  <si>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</si>
  <si>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</si>
  <si>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</si>
  <si>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</si>
  <si>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</si>
  <si>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</si>
  <si>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</si>
  <si>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</si>
  <si>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</si>
  <si>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</si>
  <si>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</si>
  <si>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</si>
  <si>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</si>
  <si>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</si>
  <si>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</si>
  <si>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</si>
  <si>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</si>
  <si>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</si>
  <si>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</si>
  <si>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</si>
  <si>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</si>
  <si>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</si>
  <si>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</si>
  <si>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</si>
  <si>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</si>
  <si>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</si>
  <si>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</si>
  <si>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</si>
  <si>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</si>
  <si>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</si>
  <si>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</si>
  <si>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</si>
  <si>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</si>
  <si>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</si>
  <si>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</si>
  <si>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</si>
  <si>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</si>
  <si>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</si>
  <si>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</si>
  <si>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</si>
  <si>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</si>
  <si>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</si>
  <si>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</si>
  <si>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</si>
  <si>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</si>
  <si>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</si>
  <si>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</si>
  <si>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</si>
  <si>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</si>
  <si>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</si>
  <si>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</si>
  <si>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</si>
  <si>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</si>
  <si>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</si>
  <si>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</si>
  <si>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</si>
  <si>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</si>
  <si>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</si>
  <si>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</si>
  <si>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</si>
  <si>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</si>
  <si>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</si>
  <si>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</si>
  <si>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</si>
  <si>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</si>
  <si>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</si>
  <si>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</si>
  <si>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</si>
  <si>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</si>
  <si>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</si>
  <si>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</si>
  <si>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</si>
  <si>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</si>
  <si>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</si>
  <si>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</si>
  <si>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</si>
  <si>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</si>
  <si>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</si>
  <si>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</si>
  <si>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</si>
  <si>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</si>
  <si>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</si>
  <si>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</si>
  <si>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</si>
  <si>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</si>
  <si>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</si>
  <si>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</si>
  <si>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</si>
  <si>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</si>
  <si>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</si>
  <si>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</si>
  <si>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</si>
  <si>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</si>
  <si>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</si>
  <si>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</si>
  <si>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</si>
  <si>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</si>
  <si>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</si>
  <si>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</si>
  <si>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</si>
  <si>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</si>
  <si>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</si>
  <si>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</si>
  <si>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</si>
  <si>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</si>
  <si>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</si>
  <si>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</si>
  <si>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</si>
  <si>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</si>
  <si>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</si>
  <si>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</si>
  <si>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</si>
  <si>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</si>
  <si>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</si>
  <si>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</si>
  <si>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</si>
  <si>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</si>
  <si>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</si>
  <si>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</si>
  <si>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</si>
  <si>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</si>
  <si>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</si>
  <si>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</si>
  <si>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</si>
  <si>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</si>
  <si>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</si>
  <si>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</si>
  <si>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</si>
  <si>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</si>
  <si>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</si>
  <si>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</si>
  <si>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</si>
  <si>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</si>
  <si>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</si>
  <si>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</si>
  <si>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</si>
  <si>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</si>
  <si>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</si>
  <si>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</si>
  <si>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</si>
  <si>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</si>
  <si>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</si>
  <si>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</si>
  <si>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</si>
  <si>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</si>
  <si>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</si>
  <si>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</si>
  <si>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</si>
  <si>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</si>
  <si>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</si>
  <si>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</si>
  <si>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</si>
  <si>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</si>
  <si>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</si>
  <si>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</si>
  <si>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</si>
  <si>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</si>
  <si>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</si>
  <si>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</si>
  <si>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</si>
  <si>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</si>
  <si>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</si>
  <si>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</si>
  <si>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</si>
  <si>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</si>
  <si>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</si>
  <si>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</si>
  <si>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</si>
  <si>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</si>
  <si>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</si>
  <si>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</si>
  <si>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</si>
  <si>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</si>
  <si>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</si>
  <si>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</si>
  <si>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</si>
  <si>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</si>
  <si>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</si>
  <si>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</si>
  <si>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</si>
  <si>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</si>
  <si>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</si>
  <si>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</si>
  <si>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</si>
  <si>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</si>
  <si>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</si>
  <si>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</si>
  <si>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</si>
  <si>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</si>
  <si>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</si>
  <si>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</si>
  <si>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</si>
  <si>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</si>
  <si>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</si>
  <si>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</si>
  <si>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</si>
  <si>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</si>
  <si>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</si>
  <si>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</si>
  <si>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</si>
  <si>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</si>
  <si>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</si>
  <si>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</si>
  <si>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</si>
  <si>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</si>
  <si>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</si>
  <si>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</si>
  <si>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</si>
  <si>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</si>
  <si>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</si>
  <si>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</si>
  <si>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</si>
  <si>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</si>
  <si>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</si>
  <si>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</si>
  <si>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</si>
  <si>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</si>
  <si>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</si>
  <si>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</si>
  <si>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</si>
  <si>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</si>
  <si>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</si>
  <si>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</si>
  <si>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</si>
  <si>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</si>
  <si>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</si>
  <si>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</si>
  <si>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</si>
  <si>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</si>
  <si>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</si>
  <si>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</si>
  <si>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</si>
  <si>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</si>
  <si>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</si>
  <si>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</si>
  <si>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</si>
  <si>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</si>
  <si>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</si>
  <si>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</si>
  <si>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</si>
  <si>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</si>
  <si>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</si>
  <si>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</si>
  <si>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</si>
  <si>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</si>
  <si>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</si>
  <si>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</si>
  <si>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</si>
  <si>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</si>
  <si>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</si>
  <si>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</si>
  <si>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</si>
  <si>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</si>
  <si>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</si>
  <si>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</si>
  <si>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</si>
  <si>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</si>
  <si>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</si>
  <si>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</si>
  <si>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</si>
  <si>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</si>
  <si>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</si>
  <si>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</si>
  <si>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</si>
  <si>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</si>
  <si>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</si>
  <si>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</si>
  <si>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</si>
  <si>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</si>
  <si>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</si>
  <si>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</si>
  <si>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</si>
  <si>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</si>
  <si>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</si>
  <si>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</si>
  <si>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</si>
  <si>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</si>
  <si>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</si>
  <si>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</si>
  <si>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</si>
  <si>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</si>
  <si>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</si>
  <si>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</si>
  <si>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</si>
  <si>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</si>
  <si>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</si>
  <si>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</si>
  <si>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</si>
  <si>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</si>
  <si>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</si>
  <si>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</si>
  <si>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</si>
  <si>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</si>
  <si>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</si>
  <si>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</si>
  <si>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</si>
  <si>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</si>
  <si>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</si>
  <si>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</si>
  <si>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</si>
  <si>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</si>
  <si>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</si>
  <si>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</si>
  <si>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</si>
  <si>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</si>
  <si>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</si>
  <si>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</si>
  <si>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</si>
  <si>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</si>
  <si>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</si>
  <si>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</si>
  <si>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</si>
  <si>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</si>
  <si>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</si>
  <si>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</si>
  <si>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</si>
  <si>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</si>
  <si>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</si>
  <si>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</si>
  <si>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</si>
  <si>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</si>
  <si>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</si>
  <si>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</si>
  <si>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</si>
  <si>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</si>
  <si>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</si>
  <si>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</si>
  <si>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</si>
  <si>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</si>
  <si>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</si>
  <si>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</si>
  <si>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</si>
  <si>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</si>
  <si>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</si>
  <si>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</si>
  <si>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</si>
  <si>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</si>
  <si>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</si>
  <si>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</si>
  <si>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</si>
  <si>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</si>
  <si>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</si>
  <si>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</si>
  <si>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</si>
  <si>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</si>
  <si>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</si>
  <si>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</si>
  <si>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</si>
  <si>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</si>
  <si>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</si>
  <si>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</si>
  <si>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</si>
  <si>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</si>
  <si>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</si>
  <si>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</si>
  <si>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</si>
  <si>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</si>
  <si>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</si>
  <si>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</si>
  <si>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</si>
  <si>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</si>
  <si>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</si>
  <si>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</si>
  <si>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</si>
  <si>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</si>
  <si>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</si>
  <si>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</si>
  <si>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</si>
  <si>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</si>
  <si>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</si>
  <si>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</si>
  <si>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</si>
  <si>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</si>
  <si>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</si>
  <si>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</si>
  <si>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</si>
  <si>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</si>
  <si>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</si>
  <si>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</si>
  <si>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</si>
  <si>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</si>
  <si>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</si>
  <si>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</si>
  <si>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</si>
  <si>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</si>
  <si>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</si>
  <si>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</si>
  <si>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</si>
  <si>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</si>
  <si>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</si>
  <si>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</si>
  <si>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</si>
  <si>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</si>
  <si>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</si>
  <si>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</si>
  <si>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</si>
  <si>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</si>
  <si>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</si>
  <si>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</si>
  <si>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</si>
  <si>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</si>
  <si>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</si>
  <si>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</si>
  <si>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</si>
  <si>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</si>
  <si>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</si>
  <si>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</si>
  <si>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</si>
  <si>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</si>
  <si>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</si>
  <si>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</si>
  <si>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</si>
  <si>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</si>
  <si>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</si>
  <si>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</si>
  <si>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</si>
  <si>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</si>
  <si>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</si>
  <si>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</si>
  <si>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</si>
  <si>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</si>
  <si>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</si>
  <si>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</si>
  <si>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</si>
  <si>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</si>
  <si>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</si>
  <si>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</si>
  <si>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</si>
  <si>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</si>
  <si>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</si>
  <si>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</si>
  <si>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</si>
  <si>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</si>
  <si>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</si>
  <si>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</si>
  <si>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</si>
  <si>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</si>
  <si>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</si>
  <si>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</si>
  <si>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</si>
  <si>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</si>
  <si>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</si>
  <si>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</si>
  <si>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</si>
  <si>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</si>
  <si>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</si>
  <si>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</si>
  <si>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</si>
  <si>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</si>
  <si>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</si>
  <si>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</si>
  <si>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</si>
  <si>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</si>
  <si>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</si>
  <si>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</si>
  <si>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</si>
  <si>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</si>
  <si>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</si>
  <si>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</si>
  <si>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</si>
  <si>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</si>
  <si>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</si>
  <si>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</si>
  <si>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</si>
  <si>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</si>
  <si>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</si>
  <si>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</si>
  <si>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</si>
  <si>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</si>
  <si>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</si>
  <si>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</si>
  <si>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</si>
  <si>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</si>
  <si>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</si>
  <si>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</si>
  <si>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</si>
  <si>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</si>
  <si>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</si>
  <si>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</si>
  <si>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</si>
  <si>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</si>
  <si>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</si>
  <si>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</si>
  <si>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</si>
  <si>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</si>
  <si>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</si>
  <si>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</si>
  <si>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</si>
  <si>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</si>
  <si>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</si>
  <si>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</si>
  <si>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</si>
  <si>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</si>
  <si>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</si>
  <si>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</si>
  <si>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</si>
  <si>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</si>
  <si>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</si>
  <si>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</si>
  <si>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</si>
  <si>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</si>
  <si>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</si>
  <si>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</si>
  <si>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</si>
  <si>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</si>
  <si>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</si>
  <si>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</si>
  <si>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</si>
  <si>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</si>
  <si>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</si>
  <si>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</si>
  <si>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</si>
  <si>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</si>
  <si>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</si>
  <si>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</si>
  <si>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</si>
  <si>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</si>
  <si>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</si>
  <si>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</si>
  <si>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</si>
  <si>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</si>
  <si>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</si>
  <si>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</si>
  <si>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</si>
  <si>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</si>
  <si>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</si>
  <si>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</si>
  <si>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</si>
  <si>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</si>
  <si>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</si>
  <si>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</si>
  <si>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</si>
  <si>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</si>
  <si>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</si>
  <si>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</si>
  <si>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</si>
  <si>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</si>
  <si>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</si>
  <si>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</si>
  <si>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</si>
  <si>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</si>
  <si>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</si>
  <si>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</si>
  <si>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</si>
  <si>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</si>
  <si>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</si>
  <si>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</si>
  <si>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</si>
  <si>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</si>
  <si>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</si>
  <si>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</si>
  <si>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</si>
  <si>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</si>
  <si>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</si>
  <si>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</si>
  <si>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</si>
  <si>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</si>
  <si>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</si>
  <si>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</si>
  <si>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</si>
  <si>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</si>
  <si>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</si>
  <si>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</si>
  <si>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</si>
  <si>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</si>
  <si>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</si>
  <si>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</si>
  <si>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</si>
  <si>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</si>
  <si>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</si>
  <si>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</si>
  <si>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</si>
  <si>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</si>
  <si>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</si>
  <si>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</si>
  <si>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</si>
  <si>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</si>
  <si>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</si>
  <si>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</si>
  <si>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</si>
  <si>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</si>
  <si>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</si>
  <si>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</si>
  <si>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</si>
  <si>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</si>
  <si>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</si>
  <si>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</si>
  <si>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</si>
  <si>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</si>
  <si>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</si>
  <si>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</si>
  <si>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</si>
  <si>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</si>
  <si>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</si>
  <si>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</si>
  <si>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</si>
  <si>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</si>
  <si>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</si>
  <si>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</si>
  <si>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</si>
  <si>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</si>
  <si>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</si>
  <si>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</si>
  <si>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</si>
  <si>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</si>
  <si>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</si>
  <si>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</si>
  <si>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</si>
  <si>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</si>
  <si>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</si>
  <si>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</si>
  <si>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</si>
  <si>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</si>
  <si>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</si>
  <si>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</si>
  <si>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</si>
  <si>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</si>
  <si>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</si>
  <si>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</si>
  <si>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</si>
  <si>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</si>
  <si>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</si>
  <si>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</si>
  <si>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</si>
  <si>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</si>
  <si>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</si>
  <si>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</si>
  <si>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</si>
  <si>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</si>
  <si>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</si>
  <si>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</si>
  <si>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</si>
  <si>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</si>
  <si>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</si>
  <si>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</si>
  <si>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</si>
  <si>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</si>
  <si>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</si>
  <si>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</si>
  <si>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</si>
  <si>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</si>
  <si>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</si>
  <si>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</si>
  <si>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</si>
  <si>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</si>
  <si>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</si>
  <si>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</si>
  <si>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</si>
  <si>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</si>
  <si>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</si>
  <si>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</si>
  <si>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</si>
  <si>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</si>
  <si>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</si>
  <si>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</si>
  <si>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</si>
  <si>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</si>
  <si>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</si>
  <si>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</si>
  <si>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</si>
  <si>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</si>
  <si>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</si>
  <si>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</si>
  <si>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</si>
  <si>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</si>
  <si>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</si>
  <si>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</si>
  <si>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</si>
  <si>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</si>
  <si>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</si>
  <si>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</si>
  <si>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</si>
  <si>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</si>
  <si>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</si>
  <si>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</si>
  <si>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</si>
  <si>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</si>
  <si>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</si>
  <si>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</si>
  <si>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</si>
  <si>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</si>
  <si>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</si>
  <si>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</si>
  <si>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</si>
  <si>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</si>
  <si>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</si>
  <si>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</si>
  <si>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</si>
  <si>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</si>
  <si>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</si>
  <si>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</si>
  <si>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</si>
  <si>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</si>
  <si>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</si>
  <si>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</si>
  <si>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</si>
  <si>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</si>
  <si>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</si>
  <si>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</si>
  <si>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</si>
  <si>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</si>
  <si>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</si>
  <si>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</si>
  <si>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</si>
  <si>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</si>
  <si>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</si>
  <si>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</si>
  <si>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</si>
  <si>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</si>
  <si>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</si>
  <si>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</si>
  <si>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</si>
  <si>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</si>
  <si>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</si>
  <si>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</si>
  <si>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</si>
  <si>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</si>
  <si>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</si>
  <si>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</si>
  <si>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</si>
  <si>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</si>
  <si>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</si>
  <si>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</si>
  <si>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</si>
  <si>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</si>
  <si>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</si>
  <si>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</si>
  <si>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</si>
  <si>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</si>
  <si>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</si>
  <si>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</si>
  <si>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</si>
  <si>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</si>
  <si>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</si>
  <si>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</si>
  <si>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</si>
  <si>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</si>
  <si>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</si>
  <si>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</si>
  <si>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</si>
  <si>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</si>
  <si>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</si>
  <si>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</si>
  <si>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</si>
  <si>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</si>
  <si>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</si>
  <si>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</si>
  <si>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</si>
  <si>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</si>
  <si>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</si>
  <si>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</si>
  <si>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</si>
  <si>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</si>
  <si>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</si>
  <si>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</si>
  <si>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</si>
  <si>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</si>
  <si>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</si>
  <si>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</si>
  <si>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</si>
  <si>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</si>
  <si>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</si>
  <si>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</si>
  <si>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</si>
  <si>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</si>
  <si>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</si>
  <si>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</si>
  <si>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</si>
  <si>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</si>
  <si>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</si>
  <si>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</si>
  <si>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</si>
  <si>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</si>
  <si>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</si>
  <si>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</si>
  <si>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</si>
  <si>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</si>
  <si>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</si>
  <si>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</si>
  <si>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</si>
  <si>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</si>
  <si>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</si>
  <si>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</si>
  <si>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</si>
  <si>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</si>
  <si>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</si>
  <si>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</si>
  <si>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</si>
  <si>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</si>
  <si>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</si>
  <si>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</si>
  <si>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</si>
  <si>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</si>
  <si>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</si>
  <si>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</si>
  <si>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</si>
  <si>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</si>
  <si>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</si>
  <si>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</si>
  <si>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</si>
  <si>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</si>
  <si>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</si>
  <si>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</si>
  <si>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</si>
  <si>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</si>
  <si>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</si>
  <si>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</si>
  <si>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</si>
  <si>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</si>
  <si>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</si>
  <si>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</si>
  <si>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</si>
  <si>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</si>
  <si>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</si>
  <si>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</si>
  <si>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</si>
  <si>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</si>
  <si>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</si>
  <si>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</si>
  <si>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</si>
  <si>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</si>
  <si>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</si>
  <si>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</si>
  <si>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</si>
  <si>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</si>
  <si>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</si>
  <si>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</si>
  <si>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</si>
  <si>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</si>
  <si>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</si>
  <si>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</si>
  <si>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</si>
  <si>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</si>
  <si>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</si>
  <si>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</si>
  <si>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</si>
  <si>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</si>
  <si>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</si>
  <si>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</si>
  <si>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</si>
  <si>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</si>
  <si>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</si>
  <si>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</si>
  <si>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</si>
  <si>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</si>
  <si>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</si>
  <si>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</si>
  <si>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</si>
  <si>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</si>
  <si>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</si>
  <si>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</si>
  <si>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</si>
  <si>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</si>
  <si>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</si>
  <si>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</si>
  <si>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</si>
  <si>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</si>
  <si>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</si>
  <si>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</si>
  <si>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</si>
  <si>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</si>
  <si>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</si>
  <si>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</si>
  <si>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</si>
  <si>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</si>
  <si>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</si>
  <si>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</si>
  <si>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</si>
  <si>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</si>
  <si>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</si>
  <si>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</si>
  <si>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</si>
  <si>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</si>
  <si>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</si>
  <si>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</si>
  <si>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</si>
  <si>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</si>
  <si>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</si>
  <si>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</si>
  <si>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</si>
  <si>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</si>
  <si>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</si>
  <si>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</si>
  <si>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</si>
  <si>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</si>
  <si>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</si>
  <si>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</si>
  <si>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</si>
  <si>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</si>
  <si>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</si>
  <si>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</si>
  <si>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</si>
  <si>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</si>
  <si>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</si>
  <si>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</si>
  <si>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</si>
  <si>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</si>
  <si>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</si>
  <si>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</si>
  <si>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</si>
  <si>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</si>
  <si>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</si>
  <si>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</si>
  <si>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</si>
  <si>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</si>
  <si>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</si>
  <si>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</si>
  <si>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</si>
  <si>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</si>
  <si>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</si>
  <si>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</si>
  <si>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</si>
  <si>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</si>
  <si>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</si>
  <si>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</si>
  <si>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</si>
  <si>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</si>
  <si>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</si>
  <si>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</si>
  <si>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</si>
  <si>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</si>
  <si>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</si>
  <si>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</si>
  <si>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</si>
  <si>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</si>
  <si>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</si>
  <si>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</si>
  <si>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</si>
  <si>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</si>
  <si>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</si>
  <si>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</si>
  <si>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</si>
  <si>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</si>
  <si>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</si>
  <si>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</si>
  <si>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</si>
  <si>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</si>
  <si>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</si>
  <si>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</si>
  <si>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</si>
  <si>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</si>
  <si>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</si>
  <si>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</si>
  <si>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</si>
  <si>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</si>
  <si>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</si>
  <si>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</si>
  <si>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</si>
  <si>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</si>
  <si>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</si>
  <si>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</si>
  <si>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</si>
  <si>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</si>
  <si>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</si>
  <si>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</si>
  <si>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</si>
  <si>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</si>
  <si>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</si>
  <si>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</si>
  <si>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</si>
  <si>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</si>
  <si>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</si>
  <si>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</si>
  <si>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</si>
  <si>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</si>
  <si>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</si>
  <si>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</si>
  <si>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</si>
  <si>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</si>
  <si>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</si>
  <si>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</si>
  <si>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</si>
  <si>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</si>
  <si>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</si>
  <si>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</si>
  <si>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</si>
  <si>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</si>
  <si>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</si>
  <si>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</si>
  <si>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</si>
  <si>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</si>
  <si>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</si>
  <si>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</si>
  <si>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</si>
  <si>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</si>
  <si>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</si>
  <si>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</si>
  <si>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</si>
  <si>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</si>
  <si>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</si>
  <si>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</si>
  <si>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</si>
  <si>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</si>
  <si>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</si>
  <si>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</si>
  <si>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</si>
  <si>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</si>
  <si>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</si>
  <si>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</si>
  <si>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</si>
  <si>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</si>
  <si>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</si>
  <si>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</si>
  <si>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</si>
  <si>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</si>
  <si>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</si>
  <si>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</si>
  <si>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</si>
  <si>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</si>
  <si>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</si>
  <si>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</si>
  <si>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</si>
  <si>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</si>
  <si>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</si>
  <si>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</si>
  <si>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</si>
  <si>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</si>
  <si>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</si>
  <si>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</si>
  <si>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</si>
  <si>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</si>
  <si>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</si>
  <si>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</si>
  <si>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</si>
  <si>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</si>
  <si>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</si>
  <si>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</si>
  <si>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</si>
  <si>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</si>
  <si>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</si>
  <si>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</si>
  <si>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</si>
  <si>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</si>
  <si>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</si>
  <si>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</si>
  <si>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</si>
  <si>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</si>
  <si>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</si>
  <si>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</si>
  <si>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</si>
  <si>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</si>
  <si>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</si>
  <si>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</si>
  <si>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</si>
  <si>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</si>
  <si>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</si>
  <si>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</si>
  <si>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</si>
  <si>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</si>
  <si>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</si>
  <si>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</si>
  <si>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</si>
  <si>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</si>
  <si>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</si>
  <si>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</si>
  <si>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</si>
  <si>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</si>
  <si>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</si>
  <si>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</si>
  <si>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</si>
  <si>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</si>
  <si>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</si>
  <si>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</si>
  <si>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</si>
  <si>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</si>
  <si>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</si>
  <si>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</si>
  <si>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</si>
  <si>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</si>
  <si>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</si>
  <si>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</si>
  <si>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</si>
  <si>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</si>
  <si>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</si>
  <si>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</si>
  <si>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</si>
  <si>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</si>
  <si>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</si>
  <si>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</si>
  <si>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</si>
  <si>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</si>
  <si>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</si>
  <si>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</si>
  <si>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</si>
  <si>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</si>
  <si>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</si>
  <si>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</si>
  <si>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</si>
  <si>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</si>
  <si>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</si>
  <si>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</si>
  <si>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</si>
  <si>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</si>
  <si>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</si>
  <si>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</si>
  <si>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</si>
  <si>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</si>
  <si>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</si>
  <si>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</si>
  <si>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</si>
  <si>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</si>
  <si>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</si>
  <si>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</si>
  <si>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</si>
  <si>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</si>
  <si>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</si>
  <si>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</si>
  <si>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</si>
  <si>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</si>
  <si>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</si>
  <si>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</si>
  <si>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</si>
  <si>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</si>
  <si>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</si>
  <si>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</si>
  <si>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</si>
  <si>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</si>
  <si>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</si>
  <si>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</si>
  <si>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</si>
  <si>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</si>
  <si>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</si>
  <si>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</si>
  <si>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</si>
  <si>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</si>
  <si>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</si>
  <si>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</si>
  <si>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</si>
  <si>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</si>
  <si>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</si>
  <si>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</si>
  <si>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</si>
  <si>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</si>
  <si>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</si>
  <si>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</si>
  <si>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</si>
  <si>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</si>
  <si>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</si>
  <si>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</si>
  <si>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</si>
  <si>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</si>
  <si>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</si>
  <si>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</si>
  <si>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</si>
  <si>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</si>
  <si>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</si>
  <si>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</si>
  <si>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</si>
  <si>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</si>
  <si>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</si>
  <si>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</si>
  <si>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</si>
  <si>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</si>
  <si>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</si>
  <si>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</si>
  <si>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</si>
  <si>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</si>
  <si>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</si>
  <si>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</si>
  <si>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</si>
  <si>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</si>
  <si>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</si>
  <si>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</si>
  <si>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</si>
  <si>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</si>
  <si>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</si>
  <si>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</si>
  <si>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</si>
  <si>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</si>
  <si>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</si>
  <si>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</si>
  <si>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</si>
  <si>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</si>
  <si>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</si>
  <si>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</si>
  <si>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</si>
  <si>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</si>
  <si>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</si>
  <si>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</si>
  <si>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</si>
  <si>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</si>
  <si>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</si>
  <si>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</si>
  <si>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</si>
  <si>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</si>
  <si>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</si>
  <si>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</si>
  <si>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</si>
  <si>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</si>
  <si>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</si>
  <si>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</si>
  <si>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</si>
  <si>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</si>
  <si>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</si>
  <si>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</si>
  <si>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</si>
  <si>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</si>
  <si>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</si>
  <si>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</si>
  <si>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</si>
  <si>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</si>
  <si>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</si>
  <si>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</si>
  <si>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</si>
  <si>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</si>
  <si>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</si>
  <si>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</si>
  <si>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</si>
  <si>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</si>
  <si>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</si>
  <si>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</si>
  <si>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</si>
  <si>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</si>
  <si>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</si>
  <si>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</si>
  <si>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</si>
  <si>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</si>
  <si>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</si>
  <si>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</si>
  <si>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</si>
  <si>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</si>
  <si>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</si>
  <si>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</si>
  <si>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</si>
  <si>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</si>
  <si>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</si>
  <si>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</si>
  <si>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</si>
  <si>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</si>
  <si>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</si>
  <si>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</si>
  <si>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</si>
  <si>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</si>
  <si>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</si>
  <si>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</si>
  <si>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</si>
  <si>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</si>
  <si>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</si>
  <si>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</si>
  <si>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</si>
  <si>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</si>
  <si>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</si>
  <si>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</si>
  <si>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</si>
  <si>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</si>
  <si>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</si>
  <si>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</si>
  <si>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</si>
  <si>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</si>
  <si>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</si>
  <si>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</si>
  <si>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</si>
  <si>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</si>
  <si>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</si>
  <si>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</si>
  <si>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</si>
  <si>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</si>
  <si>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</si>
  <si>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</si>
  <si>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</si>
  <si>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</si>
  <si>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</si>
  <si>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</si>
  <si>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</si>
  <si>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</si>
  <si>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</si>
  <si>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</si>
  <si>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</si>
  <si>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</si>
  <si>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</si>
  <si>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</si>
  <si>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</si>
  <si>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</si>
  <si>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</si>
  <si>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</si>
  <si>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</si>
  <si>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</si>
  <si>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</si>
  <si>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</si>
  <si>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</si>
  <si>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</si>
  <si>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</si>
  <si>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</si>
  <si>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</si>
  <si>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</si>
  <si>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</si>
  <si>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</si>
  <si>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</si>
  <si>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</si>
  <si>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</si>
  <si>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</si>
  <si>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</si>
  <si>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</si>
  <si>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</si>
  <si>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</si>
  <si>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</si>
  <si>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</si>
  <si>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</si>
  <si>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</si>
  <si>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</si>
  <si>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</si>
  <si>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</si>
  <si>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</si>
  <si>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</si>
  <si>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</si>
  <si>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</si>
  <si>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</si>
  <si>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</si>
  <si>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</si>
  <si>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</si>
  <si>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</si>
  <si>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</si>
  <si>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</si>
  <si>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</si>
  <si>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</si>
  <si>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</si>
  <si>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</si>
  <si>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</si>
  <si>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</si>
  <si>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</si>
  <si>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</si>
  <si>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</si>
  <si>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</si>
  <si>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</si>
  <si>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</si>
  <si>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</si>
  <si>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</si>
  <si>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</si>
  <si>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</si>
  <si>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</si>
  <si>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</si>
  <si>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</si>
  <si>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</si>
  <si>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</si>
  <si>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</si>
  <si>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</si>
  <si>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</si>
  <si>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</si>
  <si>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</si>
  <si>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</si>
  <si>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</si>
  <si>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</si>
  <si>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</si>
  <si>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</si>
  <si>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</si>
  <si>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</si>
  <si>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</si>
  <si>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</si>
  <si>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</si>
  <si>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</si>
  <si>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</si>
  <si>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</si>
  <si>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</si>
  <si>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</si>
  <si>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</si>
  <si>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</si>
  <si>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</si>
  <si>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</si>
  <si>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</si>
  <si>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</si>
  <si>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</si>
  <si>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</si>
  <si>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</si>
  <si>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</si>
  <si>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</si>
  <si>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</si>
  <si>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</si>
  <si>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</si>
  <si>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</si>
  <si>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</si>
  <si>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</si>
  <si>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</si>
  <si>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</si>
  <si>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</si>
  <si>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</si>
  <si>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</si>
  <si>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</si>
  <si>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</si>
  <si>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</si>
  <si>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</si>
  <si>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</si>
  <si>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</si>
  <si>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</si>
  <si>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</si>
  <si>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</si>
  <si>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</si>
  <si>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</si>
  <si>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</si>
  <si>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</si>
  <si>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</si>
  <si>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</si>
  <si>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</si>
  <si>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</si>
  <si>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</si>
  <si>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</si>
  <si>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</si>
  <si>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</si>
  <si>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</si>
  <si>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</si>
  <si>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</si>
  <si>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</si>
  <si>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</si>
  <si>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</si>
  <si>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</si>
  <si>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</si>
  <si>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</si>
  <si>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</si>
  <si>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</si>
  <si>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</si>
  <si>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</si>
  <si>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</si>
  <si>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</si>
  <si>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</si>
  <si>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</si>
  <si>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</si>
  <si>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</si>
  <si>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</si>
  <si>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</si>
  <si>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</si>
  <si>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</si>
  <si>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</si>
  <si>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</si>
  <si>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</si>
  <si>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</si>
  <si>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</si>
  <si>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</si>
  <si>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</si>
  <si>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</si>
  <si>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</si>
  <si>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</si>
  <si>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</si>
  <si>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</si>
  <si>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</si>
  <si>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</si>
  <si>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</si>
  <si>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</si>
  <si>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</si>
  <si>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</si>
  <si>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</si>
  <si>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</si>
  <si>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</si>
  <si>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</si>
  <si>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</si>
  <si>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</si>
  <si>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</si>
  <si>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</si>
  <si>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</si>
  <si>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</si>
  <si>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</si>
  <si>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</si>
  <si>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</si>
  <si>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</si>
  <si>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</si>
  <si>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</si>
  <si>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</si>
  <si>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</si>
  <si>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</si>
  <si>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</si>
  <si>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</si>
  <si>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</si>
  <si>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</si>
  <si>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</si>
  <si>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</si>
  <si>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</si>
  <si>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</si>
  <si>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</si>
  <si>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</si>
  <si>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</si>
  <si>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</si>
  <si>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</si>
  <si>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</si>
  <si>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</si>
  <si>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</si>
  <si>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</si>
  <si>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</si>
  <si>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</si>
  <si>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</si>
  <si>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</si>
  <si>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</si>
  <si>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</si>
  <si>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</si>
  <si>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</si>
  <si>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</si>
  <si>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</si>
  <si>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</si>
  <si>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</si>
  <si>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</si>
  <si>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</si>
  <si>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</si>
  <si>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</si>
  <si>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</si>
  <si>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</si>
  <si>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</si>
  <si>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</si>
  <si>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</si>
  <si>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</si>
  <si>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</si>
  <si>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</si>
  <si>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</si>
  <si>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</si>
  <si>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</si>
  <si>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</si>
  <si>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</si>
  <si>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</si>
  <si>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</si>
  <si>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</si>
  <si>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</si>
  <si>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</si>
  <si>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</si>
  <si>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</si>
  <si>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</si>
  <si>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</si>
  <si>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</si>
  <si>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</si>
  <si>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</si>
  <si>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</si>
  <si>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</si>
  <si>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</si>
  <si>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</si>
  <si>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</si>
  <si>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</si>
  <si>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</si>
  <si>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</si>
  <si>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</si>
  <si>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</si>
  <si>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</si>
  <si>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</si>
  <si>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</si>
  <si>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</si>
  <si>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</si>
  <si>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</si>
  <si>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</si>
  <si>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</si>
  <si>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</si>
  <si>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</si>
  <si>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</si>
  <si>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</si>
  <si>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</si>
  <si>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</si>
  <si>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</si>
  <si>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</si>
  <si>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</si>
  <si>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</si>
  <si>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</si>
  <si>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</si>
  <si>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</si>
  <si>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</si>
  <si>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</si>
  <si>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</si>
  <si>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</si>
  <si>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</si>
  <si>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</si>
  <si>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</si>
  <si>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</si>
  <si>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</si>
  <si>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</si>
  <si>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</si>
  <si>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</si>
  <si>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</si>
  <si>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</si>
  <si>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</si>
  <si>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</si>
  <si>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</si>
  <si>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</si>
  <si>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</si>
  <si>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</si>
  <si>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</si>
  <si>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</si>
  <si>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</si>
  <si>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</si>
  <si>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</si>
  <si>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</si>
  <si>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</si>
  <si>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</si>
  <si>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</si>
  <si>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</si>
  <si>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</si>
  <si>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</si>
  <si>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</si>
  <si>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</si>
  <si>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</si>
  <si>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</si>
  <si>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</si>
  <si>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</si>
  <si>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</si>
  <si>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</si>
  <si>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</si>
  <si>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</si>
  <si>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</si>
  <si>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</si>
  <si>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</si>
  <si>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</si>
  <si>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</si>
  <si>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</si>
  <si>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</si>
  <si>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</si>
  <si>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</si>
  <si>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</si>
  <si>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</si>
  <si>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</si>
  <si>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</si>
  <si>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</si>
  <si>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</si>
  <si>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</si>
  <si>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</si>
  <si>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</si>
  <si>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</si>
  <si>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</si>
  <si>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</si>
  <si>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</si>
  <si>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</si>
  <si>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</si>
  <si>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</si>
  <si>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</si>
  <si>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</si>
  <si>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</si>
  <si>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</si>
  <si>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</si>
  <si>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</si>
  <si>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</si>
  <si>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</si>
  <si>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</si>
  <si>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</si>
  <si>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</si>
  <si>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</si>
  <si>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</si>
  <si>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</si>
  <si>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</si>
  <si>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</si>
  <si>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</si>
  <si>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</si>
  <si>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</si>
  <si>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</si>
  <si>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</si>
  <si>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</si>
  <si>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</si>
  <si>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</si>
  <si>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</si>
  <si>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</si>
  <si>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</si>
  <si>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</si>
  <si>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</si>
  <si>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</si>
  <si>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</si>
  <si>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</si>
  <si>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</si>
  <si>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</si>
  <si>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</si>
  <si>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</si>
  <si>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</si>
  <si>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</si>
  <si>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</si>
  <si>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</si>
  <si>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</si>
  <si>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</si>
  <si>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</si>
  <si>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</si>
  <si>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</si>
  <si>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</si>
  <si>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</si>
  <si>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</si>
  <si>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</si>
  <si>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</si>
  <si>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</si>
  <si>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</si>
  <si>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</si>
  <si>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</si>
  <si>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</si>
  <si>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</si>
  <si>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</si>
  <si>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</si>
  <si>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</si>
  <si>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</si>
  <si>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</si>
  <si>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</si>
  <si>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</si>
  <si>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</si>
  <si>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</si>
  <si>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</si>
  <si>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</si>
  <si>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</si>
  <si>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</si>
  <si>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</si>
  <si>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</si>
  <si>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</si>
  <si>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</si>
  <si>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</si>
  <si>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</si>
  <si>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</si>
  <si>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</si>
  <si>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</si>
  <si>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</si>
  <si>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</si>
  <si>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</si>
  <si>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</si>
  <si>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</si>
  <si>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</si>
  <si>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</si>
  <si>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</si>
  <si>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</si>
  <si>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</si>
  <si>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</si>
  <si>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</si>
  <si>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</si>
  <si>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</si>
  <si>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</si>
  <si>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</si>
  <si>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</si>
  <si>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</si>
  <si>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</si>
  <si>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</si>
  <si>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</si>
  <si>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</si>
  <si>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</si>
  <si>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</si>
  <si>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</si>
  <si>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</si>
  <si>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</si>
  <si>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</si>
  <si>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</si>
  <si>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</si>
  <si>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</si>
  <si>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</si>
  <si>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</si>
  <si>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</si>
  <si>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</si>
  <si>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</si>
  <si>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</si>
  <si>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</si>
  <si>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</si>
  <si>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</si>
  <si>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</si>
  <si>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</si>
  <si>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</si>
  <si>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</si>
  <si>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</si>
  <si>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</si>
  <si>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</si>
  <si>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</si>
  <si>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</si>
  <si>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</si>
  <si>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</si>
  <si>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</si>
  <si>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</si>
  <si>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</si>
  <si>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</si>
  <si>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</si>
  <si>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</si>
  <si>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</si>
  <si>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</si>
  <si>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</si>
  <si>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</si>
  <si>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</si>
  <si>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</si>
  <si>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</si>
  <si>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</si>
  <si>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</si>
  <si>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</si>
  <si>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</si>
  <si>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</si>
  <si>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</si>
  <si>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</si>
  <si>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</si>
  <si>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</si>
  <si>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</si>
  <si>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</si>
  <si>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</si>
  <si>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</si>
  <si>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</si>
  <si>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</si>
  <si>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</si>
  <si>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</si>
  <si>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</si>
  <si>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</si>
  <si>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</si>
  <si>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</si>
  <si>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</si>
  <si>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</si>
  <si>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</si>
  <si>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</si>
  <si>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</si>
  <si>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</si>
  <si>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</si>
  <si>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</si>
  <si>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</si>
  <si>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</si>
  <si>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</si>
  <si>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</si>
  <si>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</si>
  <si>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</si>
  <si>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</si>
  <si>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</si>
  <si>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</si>
  <si>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</si>
  <si>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</si>
  <si>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</si>
  <si>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</si>
  <si>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</si>
  <si>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</si>
  <si>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</si>
  <si>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</si>
  <si>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</si>
  <si>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</si>
  <si>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</si>
  <si>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</si>
  <si>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</si>
  <si>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</si>
  <si>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</si>
  <si>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</si>
  <si>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</si>
  <si>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</si>
  <si>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</si>
  <si>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</si>
  <si>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</si>
  <si>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</si>
  <si>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</si>
  <si>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</si>
  <si>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</si>
  <si>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</si>
  <si>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</si>
  <si>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</si>
  <si>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</si>
  <si>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</si>
  <si>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</si>
  <si>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</si>
  <si>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</si>
  <si>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</si>
  <si>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</si>
  <si>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</si>
  <si>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</si>
  <si>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</si>
  <si>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</si>
  <si>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</si>
  <si>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</si>
  <si>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</si>
  <si>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</si>
  <si>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</si>
  <si>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</si>
  <si>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</si>
  <si>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</si>
  <si>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</si>
  <si>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</si>
  <si>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</si>
  <si>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</si>
  <si>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</si>
  <si>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</si>
  <si>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</si>
  <si>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</si>
  <si>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</si>
  <si>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</si>
  <si>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</si>
  <si>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</si>
  <si>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</si>
  <si>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</si>
  <si>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</si>
  <si>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</si>
  <si>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</si>
  <si>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</si>
  <si>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</si>
  <si>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</si>
  <si>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</si>
  <si>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</si>
  <si>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</si>
  <si>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</si>
  <si>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</si>
  <si>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</si>
  <si>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</si>
  <si>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</si>
  <si>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</si>
  <si>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</si>
  <si>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</si>
  <si>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</si>
  <si>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</si>
  <si>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</si>
  <si>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</si>
  <si>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</si>
  <si>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</si>
  <si>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</si>
  <si>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</si>
  <si>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</si>
  <si>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</si>
  <si>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</si>
  <si>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</si>
  <si>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</si>
  <si>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</si>
  <si>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</si>
  <si>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</si>
  <si>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</si>
  <si>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</si>
  <si>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</si>
  <si>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</si>
  <si>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</si>
  <si>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</si>
  <si>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</si>
  <si>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</si>
  <si>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</si>
  <si>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</si>
  <si>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</si>
  <si>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</si>
  <si>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</si>
  <si>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</si>
  <si>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</si>
  <si>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</si>
  <si>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</si>
  <si>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</si>
  <si>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</si>
  <si>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</si>
  <si>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</si>
  <si>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</si>
  <si>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</si>
  <si>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</si>
  <si>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</si>
  <si>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</si>
  <si>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</si>
  <si>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</si>
  <si>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</si>
  <si>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</si>
  <si>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</si>
  <si>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</si>
  <si>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</si>
  <si>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</si>
  <si>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</si>
  <si>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</si>
  <si>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</si>
  <si>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</si>
  <si>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</si>
  <si>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</si>
  <si>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</si>
  <si>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</si>
  <si>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</si>
  <si>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</si>
  <si>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</si>
  <si>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</si>
  <si>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</si>
  <si>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</si>
  <si>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</si>
  <si>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</si>
  <si>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</si>
  <si>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</si>
  <si>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</si>
  <si>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</si>
  <si>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</si>
  <si>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</si>
  <si>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</si>
  <si>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</si>
  <si>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</si>
  <si>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</si>
  <si>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</si>
  <si>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</si>
  <si>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</si>
  <si>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</si>
  <si>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</si>
  <si>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</si>
  <si>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</si>
  <si>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</si>
  <si>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</si>
  <si>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</si>
  <si>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</si>
  <si>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</si>
  <si>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</si>
  <si>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</si>
  <si>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</si>
  <si>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</si>
  <si>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</si>
  <si>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</si>
  <si>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</si>
  <si>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</si>
  <si>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</si>
  <si>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</si>
  <si>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</si>
  <si>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</si>
  <si>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</si>
  <si>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</si>
  <si>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</si>
  <si>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</si>
  <si>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</si>
  <si>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</si>
  <si>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</si>
  <si>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</si>
  <si>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</si>
  <si>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</si>
  <si>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</si>
  <si>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</si>
  <si>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</si>
  <si>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</si>
  <si>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</si>
  <si>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</si>
  <si>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</si>
  <si>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</si>
  <si>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</si>
  <si>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</si>
  <si>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</si>
  <si>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</si>
  <si>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</si>
  <si>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</si>
  <si>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</si>
  <si>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</si>
  <si>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</si>
  <si>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</si>
  <si>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</si>
  <si>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</si>
  <si>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</si>
  <si>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</si>
  <si>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</si>
  <si>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</si>
  <si>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</si>
  <si>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</si>
  <si>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</si>
  <si>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</si>
  <si>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</si>
  <si>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</si>
  <si>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</si>
  <si>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</si>
  <si>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</si>
  <si>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</si>
  <si>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</si>
  <si>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</si>
  <si>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</si>
  <si>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</si>
  <si>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</si>
  <si>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</si>
  <si>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</si>
  <si>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</si>
  <si>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</si>
  <si>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</si>
  <si>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</si>
  <si>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</si>
  <si>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</si>
  <si>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</si>
  <si>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</si>
  <si>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</si>
  <si>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</si>
  <si>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</si>
  <si>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</si>
  <si>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</si>
  <si>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</si>
  <si>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</si>
  <si>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</si>
  <si>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</si>
  <si>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</si>
  <si>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</si>
  <si>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</si>
  <si>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</si>
  <si>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</si>
  <si>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</si>
  <si>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</si>
  <si>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</si>
  <si>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</si>
  <si>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</si>
  <si>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</si>
  <si>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</si>
  <si>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</si>
  <si>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</si>
  <si>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</si>
  <si>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</si>
  <si>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</si>
  <si>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</si>
  <si>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</si>
  <si>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</si>
  <si>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</si>
  <si>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</si>
  <si>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</si>
  <si>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</si>
  <si>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</si>
  <si>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</si>
  <si>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</si>
  <si>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</si>
  <si>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</si>
  <si>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</si>
  <si>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</si>
  <si>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</si>
  <si>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</si>
  <si>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</si>
  <si>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</si>
  <si>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</si>
  <si>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</si>
  <si>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</si>
  <si>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</si>
  <si>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</si>
  <si>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</si>
  <si>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</si>
  <si>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</si>
  <si>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</si>
  <si>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</si>
  <si>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</si>
  <si>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</si>
  <si>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</si>
  <si>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</si>
  <si>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</si>
  <si>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</si>
  <si>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</si>
  <si>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</si>
  <si>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</si>
  <si>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</si>
  <si>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</si>
  <si>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</si>
  <si>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</si>
  <si>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</si>
  <si>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</si>
  <si>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</si>
  <si>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</si>
  <si>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</si>
  <si>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</si>
  <si>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</si>
  <si>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</si>
  <si>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</si>
  <si>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</si>
  <si>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</si>
  <si>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</si>
  <si>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</si>
  <si>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</si>
  <si>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</si>
  <si>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</si>
  <si>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</si>
  <si>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</si>
  <si>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</si>
  <si>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</si>
  <si>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</si>
  <si>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</si>
  <si>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</si>
  <si>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</si>
  <si>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</si>
  <si>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</si>
  <si>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</si>
  <si>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</si>
  <si>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</si>
  <si>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</si>
  <si>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</si>
  <si>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</si>
  <si>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</si>
  <si>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</si>
  <si>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</si>
  <si>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</si>
  <si>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</si>
  <si>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</si>
  <si>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</si>
  <si>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</si>
  <si>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</si>
  <si>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</si>
  <si>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</si>
  <si>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</si>
  <si>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</si>
  <si>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</si>
  <si>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</si>
  <si>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</si>
  <si>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</si>
  <si>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</si>
  <si>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</si>
  <si>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</si>
  <si>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</si>
  <si>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</si>
  <si>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</si>
  <si>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</si>
  <si>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</si>
  <si>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</si>
  <si>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</si>
  <si>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</si>
  <si>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</si>
  <si>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</si>
  <si>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</si>
  <si>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</si>
  <si>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</si>
  <si>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</si>
  <si>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</si>
  <si>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</si>
  <si>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</si>
  <si>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</si>
  <si>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</si>
  <si>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</si>
  <si>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</si>
  <si>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</si>
  <si>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</si>
  <si>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</si>
  <si>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</si>
  <si>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</si>
  <si>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</si>
  <si>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</si>
  <si>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</si>
  <si>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</si>
  <si>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</si>
  <si>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</si>
  <si>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</si>
  <si>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</si>
  <si>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</si>
  <si>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</si>
  <si>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</si>
  <si>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</si>
  <si>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</si>
  <si>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</si>
  <si>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</si>
  <si>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</si>
  <si>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</si>
  <si>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</si>
  <si>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</si>
  <si>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</si>
  <si>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</si>
  <si>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</si>
  <si>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</si>
  <si>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</si>
  <si>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</si>
  <si>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</si>
  <si>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</si>
  <si>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</si>
  <si>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</si>
  <si>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</si>
  <si>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</si>
  <si>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</si>
  <si>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</si>
  <si>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</si>
  <si>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</si>
  <si>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</si>
  <si>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</si>
  <si>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</si>
  <si>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</si>
  <si>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</si>
  <si>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</si>
  <si>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</si>
  <si>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</si>
  <si>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</si>
  <si>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</si>
  <si>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</si>
  <si>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</si>
  <si>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</si>
  <si>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</si>
  <si>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</si>
  <si>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</si>
  <si>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</si>
  <si>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</si>
  <si>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</si>
  <si>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</si>
  <si>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</si>
  <si>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</si>
  <si>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</si>
  <si>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</si>
  <si>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</si>
  <si>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</si>
  <si>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</si>
  <si>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</si>
  <si>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</si>
  <si>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</si>
  <si>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</si>
  <si>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</si>
  <si>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</si>
  <si>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</si>
  <si>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</si>
  <si>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</si>
  <si>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</si>
  <si>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</si>
  <si>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</si>
  <si>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</si>
  <si>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</si>
  <si>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</si>
  <si>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</si>
  <si>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</si>
  <si>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</si>
  <si>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</si>
  <si>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</si>
  <si>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</si>
  <si>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</si>
  <si>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</si>
  <si>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</si>
  <si>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</si>
  <si>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</si>
  <si>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</si>
  <si>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</si>
  <si>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</si>
  <si>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</si>
  <si>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</si>
  <si>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</si>
  <si>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</si>
  <si>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</si>
  <si>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</si>
  <si>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</si>
  <si>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</si>
  <si>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</si>
  <si>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</si>
  <si>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</si>
  <si>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</si>
  <si>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</si>
  <si>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</si>
  <si>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</si>
  <si>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</si>
  <si>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</si>
  <si>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</si>
  <si>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</si>
  <si>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</si>
  <si>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</si>
  <si>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</si>
  <si>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</si>
  <si>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</si>
  <si>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</si>
  <si>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</si>
  <si>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</si>
  <si>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</si>
  <si>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</si>
  <si>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</si>
  <si>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</si>
  <si>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</si>
  <si>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</si>
  <si>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</si>
  <si>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</si>
  <si>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</si>
  <si>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</si>
  <si>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</si>
  <si>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</si>
  <si>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</si>
  <si>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</si>
  <si>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</si>
  <si>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</si>
  <si>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</si>
  <si>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</si>
  <si>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</si>
  <si>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</si>
  <si>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</si>
  <si>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</si>
  <si>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</si>
  <si>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</si>
  <si>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</si>
  <si>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</si>
  <si>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</si>
  <si>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</si>
  <si>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</si>
  <si>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</si>
  <si>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</si>
  <si>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</si>
  <si>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</si>
  <si>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</si>
  <si>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</si>
  <si>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</si>
  <si>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</si>
  <si>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</si>
  <si>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</si>
  <si>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</si>
  <si>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</si>
  <si>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</si>
  <si>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</si>
  <si>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</si>
  <si>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</si>
  <si>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</si>
  <si>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</si>
  <si>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</si>
  <si>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</si>
  <si>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</si>
  <si>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</si>
  <si>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</si>
  <si>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</si>
  <si>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</si>
  <si>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</si>
  <si>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</si>
  <si>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</si>
  <si>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</si>
  <si>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</si>
  <si>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</si>
  <si>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</si>
  <si>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</si>
  <si>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</si>
  <si>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</si>
  <si>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</si>
  <si>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</si>
  <si>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</si>
  <si>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</si>
  <si>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</si>
  <si>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</si>
  <si>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</si>
  <si>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</si>
  <si>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</si>
  <si>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</si>
  <si>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</si>
  <si>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</si>
  <si>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</si>
  <si>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</si>
  <si>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</si>
  <si>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</si>
  <si>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</si>
  <si>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</si>
  <si>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</si>
  <si>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</si>
  <si>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</si>
  <si>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</si>
  <si>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</si>
  <si>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</si>
  <si>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</si>
  <si>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</si>
  <si>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</si>
  <si>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</si>
  <si>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</si>
  <si>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</si>
  <si>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</si>
  <si>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</si>
  <si>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</si>
  <si>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</si>
  <si>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</si>
  <si>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</si>
  <si>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</si>
  <si>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</si>
  <si>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</si>
  <si>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</si>
  <si>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</si>
  <si>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</si>
  <si>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</si>
  <si>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</si>
  <si>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</si>
  <si>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</si>
  <si>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</si>
  <si>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</si>
  <si>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</si>
  <si>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</si>
  <si>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</si>
  <si>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</si>
  <si>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</si>
  <si>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</si>
  <si>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</si>
  <si>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</si>
  <si>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</si>
  <si>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</si>
  <si>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</si>
  <si>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</si>
  <si>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</si>
  <si>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</si>
  <si>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</si>
  <si>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</si>
  <si>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</si>
  <si>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</si>
  <si>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</si>
  <si>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</si>
  <si>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</si>
  <si>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</si>
  <si>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</si>
  <si>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</si>
  <si>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</si>
  <si>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</si>
  <si>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</si>
  <si>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</si>
  <si>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</si>
  <si>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</si>
  <si>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</si>
  <si>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</si>
  <si>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</si>
  <si>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</si>
  <si>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</si>
  <si>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</si>
  <si>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</si>
  <si>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</si>
  <si>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</si>
  <si>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</si>
  <si>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</si>
  <si>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</si>
  <si>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</si>
  <si>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</si>
  <si>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</si>
  <si>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</si>
  <si>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</si>
  <si>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</si>
  <si>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</si>
  <si>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</si>
  <si>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</si>
  <si>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</si>
  <si>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</si>
  <si>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</si>
  <si>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</si>
  <si>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</si>
  <si>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</si>
  <si>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</si>
  <si>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</si>
  <si>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</si>
  <si>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</si>
  <si>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</si>
  <si>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</si>
  <si>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</si>
  <si>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</si>
  <si>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</si>
  <si>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</si>
  <si>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</si>
  <si>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</si>
  <si>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</si>
  <si>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</si>
  <si>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</si>
  <si>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</si>
  <si>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</si>
  <si>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</si>
  <si>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</si>
  <si>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</si>
  <si>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</si>
  <si>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</si>
  <si>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</si>
  <si>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</si>
  <si>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</si>
  <si>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</si>
  <si>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</si>
  <si>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</si>
  <si>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</si>
  <si>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</si>
  <si>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</si>
  <si>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</si>
  <si>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</si>
  <si>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</si>
  <si>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</si>
  <si>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</si>
  <si>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</si>
  <si>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</si>
  <si>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</si>
  <si>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</si>
  <si>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</si>
  <si>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</si>
  <si>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</si>
  <si>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</si>
  <si>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</si>
  <si>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</si>
  <si>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</si>
  <si>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</si>
  <si>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</si>
  <si>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</si>
  <si>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</si>
  <si>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</si>
  <si>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</si>
  <si>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</si>
  <si>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</si>
  <si>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</si>
  <si>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</si>
  <si>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</si>
  <si>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</si>
  <si>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</si>
  <si>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</si>
  <si>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</si>
  <si>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</si>
  <si>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</si>
  <si>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</si>
  <si>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</si>
  <si>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</si>
  <si>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</si>
  <si>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</si>
  <si>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</si>
  <si>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</si>
  <si>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</si>
  <si>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</si>
  <si>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</si>
  <si>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</si>
  <si>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</si>
  <si>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</si>
  <si>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</si>
  <si>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</si>
  <si>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</si>
  <si>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</si>
  <si>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</si>
  <si>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</si>
  <si>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</si>
  <si>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</si>
  <si>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</si>
  <si>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</si>
  <si>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</si>
  <si>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</si>
  <si>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</si>
  <si>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</si>
  <si>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</si>
  <si>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</si>
  <si>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</si>
  <si>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</si>
  <si>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</si>
  <si>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</si>
  <si>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</si>
  <si>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</si>
  <si>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</si>
  <si>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</si>
  <si>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</si>
  <si>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</si>
  <si>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</si>
  <si>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</si>
  <si>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</si>
  <si>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</si>
  <si>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</si>
  <si>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</si>
  <si>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</si>
  <si>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</si>
  <si>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</si>
  <si>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</si>
  <si>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</si>
  <si>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</si>
  <si>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</si>
  <si>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</si>
  <si>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</si>
  <si>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</si>
  <si>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</si>
  <si>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</si>
  <si>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</si>
  <si>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</si>
  <si>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</si>
  <si>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</si>
  <si>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</si>
  <si>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</si>
  <si>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</si>
  <si>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</si>
  <si>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</si>
  <si>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</si>
  <si>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</si>
  <si>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</si>
  <si>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</si>
  <si>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</si>
  <si>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</si>
  <si>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</si>
  <si>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</si>
  <si>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</si>
  <si>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</si>
  <si>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</si>
  <si>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</si>
  <si>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</si>
  <si>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</si>
  <si>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</si>
  <si>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</si>
  <si>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</si>
  <si>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</si>
  <si>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</si>
  <si>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</si>
  <si>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</si>
  <si>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</si>
  <si>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</si>
  <si>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</si>
  <si>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</si>
  <si>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</si>
  <si>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</si>
  <si>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</si>
  <si>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</si>
  <si>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</si>
  <si>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</si>
  <si>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</si>
  <si>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</si>
  <si>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</si>
  <si>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</si>
  <si>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</si>
  <si>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</si>
  <si>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</si>
  <si>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</si>
  <si>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</si>
  <si>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</si>
  <si>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</si>
  <si>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</si>
  <si>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</si>
  <si>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</si>
  <si>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</si>
  <si>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</si>
  <si>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</si>
  <si>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</si>
  <si>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</si>
  <si>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</si>
  <si>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</si>
  <si>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</si>
  <si>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</si>
  <si>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</si>
  <si>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</si>
  <si>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</si>
  <si>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</si>
  <si>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</si>
  <si>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</si>
  <si>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</si>
  <si>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</si>
  <si>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</si>
  <si>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</si>
  <si>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</si>
  <si>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</si>
  <si>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</si>
  <si>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</si>
  <si>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</si>
  <si>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</si>
  <si>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</si>
  <si>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</si>
  <si>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</si>
  <si>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</si>
  <si>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</si>
  <si>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</si>
  <si>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</si>
  <si>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</si>
  <si>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</si>
  <si>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</si>
  <si>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</si>
  <si>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</si>
  <si>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</si>
  <si>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</si>
  <si>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</si>
  <si>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</si>
  <si>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</si>
  <si>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</si>
  <si>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</si>
  <si>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</si>
  <si>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</si>
  <si>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</si>
  <si>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</si>
  <si>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</si>
  <si>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</si>
  <si>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</si>
  <si>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</si>
  <si>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</si>
  <si>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</si>
  <si>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</si>
  <si>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</si>
  <si>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</si>
  <si>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</si>
  <si>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</si>
  <si>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</si>
  <si>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</si>
  <si>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</si>
  <si>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</si>
  <si>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</si>
  <si>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</si>
  <si>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</si>
  <si>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</si>
  <si>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</si>
  <si>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</si>
  <si>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</si>
  <si>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</si>
  <si>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</si>
  <si>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</si>
  <si>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</si>
  <si>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</si>
  <si>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</si>
  <si>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</si>
  <si>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</si>
  <si>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</si>
  <si>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</si>
  <si>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</si>
  <si>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</si>
  <si>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</si>
  <si>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</si>
  <si>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</si>
  <si>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</si>
  <si>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</si>
  <si>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</si>
  <si>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</si>
  <si>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</si>
  <si>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</si>
  <si>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</si>
  <si>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</si>
  <si>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</si>
  <si>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</si>
  <si>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</si>
  <si>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</si>
  <si>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</si>
  <si>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</si>
  <si>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</si>
  <si>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</si>
  <si>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</si>
  <si>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</si>
  <si>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</si>
  <si>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</si>
  <si>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</si>
  <si>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</si>
  <si>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</si>
  <si>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</si>
  <si>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</si>
  <si>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</si>
  <si>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</si>
  <si>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</si>
  <si>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</si>
  <si>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</si>
  <si>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</si>
  <si>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</si>
  <si>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</si>
  <si>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</si>
  <si>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</si>
  <si>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</si>
  <si>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</si>
  <si>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</si>
  <si>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</si>
  <si>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</si>
  <si>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</si>
  <si>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</si>
  <si>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</si>
  <si>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</si>
  <si>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</si>
  <si>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</si>
  <si>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</si>
  <si>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</si>
  <si>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</si>
  <si>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</si>
  <si>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</si>
  <si>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</si>
  <si>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</si>
  <si>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</si>
  <si>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</si>
  <si>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</si>
  <si>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</si>
  <si>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</si>
  <si>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</si>
  <si>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</si>
  <si>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</si>
  <si>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</si>
  <si>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</si>
  <si>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</si>
  <si>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</si>
  <si>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</si>
  <si>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</si>
  <si>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</si>
  <si>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</si>
  <si>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</si>
  <si>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</si>
  <si>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</si>
  <si>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</si>
  <si>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</si>
  <si>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</si>
  <si>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</si>
  <si>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</si>
  <si>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</si>
  <si>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</si>
  <si>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</si>
  <si>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</si>
  <si>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</si>
  <si>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</si>
  <si>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</si>
  <si>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</si>
  <si>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</si>
  <si>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</si>
  <si>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</si>
  <si>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</si>
  <si>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</si>
  <si>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</si>
  <si>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</si>
  <si>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</si>
  <si>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</si>
  <si>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</si>
  <si>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</si>
  <si>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</si>
  <si>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</si>
  <si>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</si>
  <si>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</si>
  <si>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</si>
  <si>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</si>
  <si>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</si>
  <si>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</si>
  <si>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</si>
  <si>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</si>
  <si>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</si>
  <si>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</si>
  <si>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</si>
  <si>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</si>
  <si>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</si>
  <si>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</si>
  <si>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</si>
  <si>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</si>
  <si>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</si>
  <si>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</si>
  <si>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</si>
  <si>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</si>
  <si>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</si>
  <si>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</si>
  <si>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</si>
  <si>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</si>
  <si>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</si>
  <si>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</si>
  <si>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</si>
  <si>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</si>
  <si>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</si>
  <si>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</si>
  <si>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</si>
  <si>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</si>
  <si>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</si>
  <si>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</si>
  <si>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</si>
  <si>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</si>
  <si>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</si>
  <si>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</si>
  <si>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</si>
  <si>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</si>
  <si>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</si>
  <si>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</si>
  <si>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</si>
  <si>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</si>
  <si>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</si>
  <si>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</si>
  <si>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</si>
  <si>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</si>
  <si>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</si>
  <si>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</si>
  <si>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</si>
  <si>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</si>
  <si>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</si>
  <si>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</si>
  <si>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</si>
  <si>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</si>
  <si>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</si>
  <si>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</si>
  <si>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</si>
  <si>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</si>
  <si>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</si>
  <si>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</si>
  <si>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</si>
  <si>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</si>
  <si>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</si>
  <si>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</si>
  <si>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</si>
  <si>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</si>
  <si>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</si>
  <si>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</si>
  <si>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</si>
  <si>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</si>
  <si>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</si>
  <si>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</si>
  <si>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</si>
  <si>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</si>
  <si>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</si>
  <si>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</si>
  <si>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</si>
  <si>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</si>
  <si>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</si>
  <si>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</si>
  <si>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</si>
  <si>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</si>
  <si>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</si>
  <si>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</si>
  <si>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</si>
  <si>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</si>
  <si>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</si>
  <si>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</si>
  <si>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</si>
  <si>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</si>
  <si>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</si>
  <si>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</si>
  <si>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</si>
  <si>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</si>
  <si>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</si>
  <si>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</si>
  <si>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</si>
  <si>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</si>
  <si>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</si>
  <si>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</si>
  <si>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</si>
  <si>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</si>
  <si>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</si>
  <si>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</si>
  <si>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</si>
  <si>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</si>
  <si>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</si>
  <si>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</si>
  <si>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</si>
  <si>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</si>
  <si>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</si>
  <si>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</si>
  <si>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</si>
  <si>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</si>
  <si>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</si>
  <si>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</si>
  <si>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</si>
  <si>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</si>
  <si>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</si>
  <si>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</si>
  <si>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</si>
  <si>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</si>
  <si>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</si>
  <si>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</si>
  <si>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</si>
  <si>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</si>
  <si>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</si>
  <si>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</si>
  <si>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</si>
  <si>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</si>
  <si>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</si>
  <si>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</si>
  <si>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</si>
  <si>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</si>
  <si>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</si>
  <si>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</si>
  <si>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</si>
  <si>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</si>
  <si>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</si>
  <si>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</si>
  <si>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</si>
  <si>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</si>
  <si>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</si>
  <si>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</si>
  <si>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</si>
  <si>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</si>
  <si>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</si>
  <si>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</si>
  <si>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</si>
  <si>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</si>
  <si>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</si>
  <si>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</si>
  <si>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</si>
  <si>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</si>
  <si>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</si>
  <si>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</si>
  <si>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</si>
  <si>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</si>
  <si>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</si>
  <si>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</si>
  <si>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</si>
  <si>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</si>
  <si>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</si>
  <si>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</si>
  <si>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</si>
  <si>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</si>
  <si>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</si>
  <si>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</si>
  <si>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</si>
  <si>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</si>
  <si>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</si>
  <si>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</si>
  <si>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</si>
  <si>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</si>
  <si>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</si>
  <si>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</si>
  <si>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</si>
  <si>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</si>
  <si>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</si>
  <si>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</si>
  <si>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</si>
  <si>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</si>
  <si>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</si>
  <si>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</si>
  <si>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</si>
  <si>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</si>
  <si>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</si>
  <si>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</si>
  <si>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</si>
  <si>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</si>
  <si>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</si>
  <si>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</si>
  <si>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</si>
  <si>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</si>
  <si>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</si>
  <si>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</si>
  <si>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</si>
  <si>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</si>
  <si>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</si>
  <si>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</si>
  <si>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</si>
  <si>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</si>
  <si>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</si>
  <si>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</si>
  <si>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</si>
  <si>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</si>
  <si>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</si>
  <si>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</si>
  <si>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</si>
  <si>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</si>
  <si>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</si>
  <si>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</si>
  <si>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</si>
  <si>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</si>
  <si>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</si>
  <si>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</si>
  <si>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</si>
  <si>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</si>
  <si>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</si>
  <si>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</si>
  <si>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</si>
  <si>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</si>
  <si>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</si>
  <si>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</si>
  <si>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</si>
  <si>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</si>
  <si>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</si>
  <si>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</si>
  <si>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</si>
  <si>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</si>
  <si>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</si>
  <si>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</si>
  <si>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</si>
  <si>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</si>
  <si>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</si>
  <si>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</si>
  <si>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</si>
  <si>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</si>
  <si>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</si>
  <si>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</si>
  <si>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</si>
  <si>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</si>
  <si>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</si>
  <si>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</si>
  <si>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</si>
  <si>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</si>
  <si>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</si>
  <si>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</si>
  <si>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</si>
  <si>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</si>
  <si>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</si>
  <si>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</si>
  <si>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</si>
  <si>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</si>
  <si>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</si>
  <si>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</si>
  <si>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</si>
  <si>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</si>
  <si>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</si>
  <si>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</si>
  <si>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</si>
  <si>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</si>
  <si>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</si>
  <si>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</si>
  <si>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</si>
  <si>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</si>
  <si>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</si>
  <si>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</si>
  <si>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</si>
  <si>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</si>
  <si>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</si>
  <si>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</si>
  <si>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</si>
  <si>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</si>
  <si>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</si>
  <si>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</si>
  <si>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</si>
  <si>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</si>
  <si>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</si>
  <si>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</si>
  <si>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</si>
  <si>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</si>
  <si>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</si>
  <si>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</si>
  <si>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</si>
  <si>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</si>
  <si>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</si>
  <si>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</si>
  <si>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</si>
  <si>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</si>
  <si>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</si>
  <si>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</si>
  <si>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</si>
  <si>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</si>
  <si>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</si>
  <si>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</si>
  <si>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</si>
  <si>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</si>
  <si>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</si>
  <si>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</si>
  <si>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</si>
  <si>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</si>
  <si>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</si>
  <si>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</si>
  <si>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</si>
  <si>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</si>
  <si>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</si>
  <si>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</si>
  <si>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</si>
  <si>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</si>
  <si>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</si>
  <si>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</si>
  <si>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</si>
  <si>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</si>
  <si>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</si>
  <si>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</si>
  <si>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</si>
  <si>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</si>
  <si>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</si>
  <si>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</si>
  <si>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</si>
  <si>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</si>
  <si>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</si>
  <si>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</si>
  <si>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</si>
  <si>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</si>
  <si>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</si>
  <si>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</si>
  <si>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</si>
  <si>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</si>
  <si>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</si>
  <si>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</si>
  <si>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</si>
  <si>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</si>
  <si>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</si>
  <si>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</si>
  <si>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</si>
  <si>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</si>
  <si>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</si>
  <si>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</si>
  <si>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</si>
  <si>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</si>
  <si>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</si>
  <si>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</si>
  <si>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</si>
  <si>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</si>
  <si>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</si>
  <si>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</si>
  <si>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</si>
  <si>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</si>
  <si>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</si>
  <si>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</si>
  <si>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</si>
  <si>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</si>
  <si>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</si>
  <si>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</si>
  <si>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</si>
  <si>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</si>
  <si>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</si>
  <si>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</si>
  <si>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</si>
  <si>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</si>
  <si>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</si>
  <si>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</si>
  <si>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</si>
  <si>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</si>
  <si>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</si>
  <si>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</si>
  <si>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</si>
  <si>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</si>
  <si>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</si>
  <si>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</si>
  <si>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</si>
  <si>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</si>
  <si>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</si>
  <si>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</si>
  <si>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</si>
  <si>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</si>
  <si>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</si>
  <si>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</si>
  <si>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</si>
  <si>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</si>
  <si>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</si>
  <si>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</si>
  <si>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</si>
  <si>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</si>
  <si>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</si>
  <si>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</si>
  <si>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</si>
  <si>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</si>
  <si>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</si>
  <si>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</si>
  <si>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</si>
  <si>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</si>
  <si>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</si>
  <si>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</si>
  <si>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</si>
  <si>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</si>
  <si>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</si>
  <si>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</si>
  <si>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</si>
  <si>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</si>
  <si>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</si>
  <si>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</si>
  <si>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</si>
  <si>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</si>
  <si>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</si>
  <si>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</si>
  <si>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</si>
  <si>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</si>
  <si>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</si>
  <si>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</si>
  <si>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</si>
  <si>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</si>
  <si>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</si>
  <si>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</si>
  <si>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</si>
  <si>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</si>
  <si>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</si>
  <si>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</si>
  <si>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</si>
  <si>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</si>
  <si>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</si>
  <si>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</si>
  <si>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</si>
  <si>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</si>
  <si>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</si>
  <si>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</si>
  <si>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</si>
  <si>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</si>
  <si>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</si>
  <si>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</si>
  <si>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</si>
  <si>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</si>
  <si>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</si>
  <si>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</si>
  <si>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</si>
  <si>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</si>
  <si>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</si>
  <si>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</si>
  <si>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</si>
  <si>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</si>
  <si>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</si>
  <si>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</si>
  <si>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</si>
  <si>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</si>
  <si>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</si>
  <si>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</si>
  <si>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</si>
  <si>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</si>
  <si>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</si>
  <si>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</si>
  <si>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</si>
  <si>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</si>
  <si>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</si>
  <si>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</si>
  <si>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</si>
  <si>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</si>
  <si>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</si>
  <si>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</si>
  <si>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</si>
  <si>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</si>
  <si>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</si>
  <si>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</si>
  <si>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</si>
  <si>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</si>
  <si>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</si>
  <si>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</si>
  <si>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</si>
  <si>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</si>
  <si>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</si>
  <si>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</si>
  <si>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</si>
  <si>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</si>
  <si>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</si>
  <si>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</si>
  <si>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</si>
  <si>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</si>
  <si>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</si>
  <si>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</si>
  <si>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</si>
  <si>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</si>
  <si>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</si>
  <si>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</si>
  <si>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</si>
  <si>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</si>
  <si>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</si>
  <si>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</si>
  <si>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</si>
  <si>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</si>
  <si>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</si>
  <si>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</si>
  <si>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</si>
  <si>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</si>
  <si>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</si>
  <si>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</si>
  <si>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</si>
  <si>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</si>
  <si>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</si>
  <si>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</si>
  <si>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</si>
  <si>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</si>
  <si>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</si>
  <si>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</si>
  <si>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</si>
  <si>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</si>
  <si>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</si>
  <si>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</si>
  <si>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</si>
  <si>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</si>
  <si>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</si>
  <si>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</si>
  <si>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</si>
  <si>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</si>
  <si>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</si>
  <si>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</si>
  <si>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</si>
  <si>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</si>
  <si>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</si>
  <si>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</si>
  <si>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</si>
  <si>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</si>
  <si>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</si>
  <si>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</si>
  <si>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</si>
  <si>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</si>
  <si>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</si>
  <si>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</si>
  <si>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</si>
  <si>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</si>
  <si>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</si>
  <si>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</si>
  <si>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</si>
  <si>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</si>
  <si>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</si>
  <si>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</si>
  <si>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</si>
  <si>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</si>
  <si>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</si>
  <si>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</si>
  <si>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</si>
  <si>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</si>
  <si>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</si>
  <si>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</si>
  <si>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</si>
  <si>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</si>
  <si>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</si>
  <si>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</si>
  <si>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</si>
  <si>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</si>
  <si>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</si>
  <si>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</si>
  <si>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</si>
  <si>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</si>
  <si>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</si>
  <si>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</si>
  <si>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</si>
  <si>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</si>
  <si>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</si>
  <si>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</si>
  <si>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</si>
  <si>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</si>
  <si>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</si>
  <si>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</si>
  <si>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</si>
  <si>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</si>
  <si>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</si>
  <si>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</si>
  <si>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</si>
  <si>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</si>
  <si>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</si>
  <si>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</si>
  <si>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</si>
  <si>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</si>
  <si>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</si>
  <si>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</si>
  <si>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</si>
  <si>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</si>
  <si>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</si>
  <si>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</si>
  <si>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</si>
  <si>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</si>
  <si>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</si>
  <si>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</si>
  <si>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</si>
  <si>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</si>
  <si>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</si>
  <si>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</si>
  <si>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</si>
  <si>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</si>
  <si>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</si>
  <si>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</si>
  <si>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</si>
  <si>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</si>
  <si>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</si>
  <si>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</si>
  <si>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</si>
  <si>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</si>
  <si>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</si>
  <si>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</si>
  <si>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</si>
  <si>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</si>
  <si>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</si>
  <si>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</si>
  <si>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</si>
  <si>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</si>
  <si>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</si>
  <si>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</si>
  <si>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</si>
  <si>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</si>
  <si>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</si>
  <si>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</si>
  <si>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</si>
  <si>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</si>
  <si>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</si>
  <si>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</si>
  <si>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</si>
  <si>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</si>
  <si>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</si>
  <si>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</si>
  <si>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</si>
  <si>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</si>
  <si>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</si>
  <si>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</si>
  <si>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</si>
  <si>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</si>
  <si>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</si>
  <si>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</si>
  <si>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</si>
  <si>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</si>
  <si>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</si>
  <si>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</si>
  <si>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</si>
  <si>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</si>
  <si>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</si>
  <si>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</si>
  <si>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</si>
  <si>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</si>
  <si>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</si>
  <si>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</si>
  <si>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</si>
  <si>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</si>
  <si>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</si>
  <si>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</si>
  <si>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</si>
  <si>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</si>
  <si>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</si>
  <si>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</si>
  <si>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</si>
  <si>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</si>
  <si>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</si>
  <si>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</si>
  <si>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</si>
  <si>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</si>
  <si>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</si>
  <si>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</si>
  <si>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</si>
  <si>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</si>
  <si>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</si>
  <si>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</si>
  <si>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</si>
  <si>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</si>
  <si>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</si>
  <si>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</si>
  <si>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</si>
  <si>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</si>
  <si>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</si>
  <si>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</si>
  <si>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</si>
  <si>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</si>
  <si>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</si>
  <si>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</si>
  <si>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</si>
  <si>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</si>
  <si>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</si>
  <si>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</si>
  <si>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</si>
  <si>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</si>
  <si>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</si>
  <si>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</si>
  <si>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</si>
  <si>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</si>
  <si>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</si>
  <si>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</si>
  <si>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</si>
  <si>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</si>
  <si>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</si>
  <si>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</si>
  <si>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</si>
  <si>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</si>
  <si>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</si>
  <si>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</si>
  <si>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</si>
  <si>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</si>
  <si>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</si>
  <si>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</si>
  <si>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</si>
  <si>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</si>
  <si>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</si>
  <si>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</si>
  <si>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</si>
  <si>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</si>
  <si>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</si>
  <si>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</si>
  <si>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</si>
  <si>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</si>
  <si>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</si>
  <si>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</si>
  <si>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</si>
  <si>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</si>
  <si>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</si>
  <si>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</si>
  <si>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</si>
  <si>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</si>
  <si>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</si>
  <si>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</si>
  <si>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</si>
  <si>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</si>
  <si>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</si>
  <si>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</si>
  <si>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</si>
  <si>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</si>
  <si>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</si>
  <si>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</si>
  <si>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</si>
  <si>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</si>
  <si>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</si>
  <si>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</si>
  <si>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</si>
  <si>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</si>
  <si>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</si>
  <si>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</si>
  <si>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</si>
  <si>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</si>
  <si>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</si>
  <si>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</si>
  <si>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</si>
  <si>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</si>
  <si>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</si>
  <si>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</si>
  <si>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</si>
  <si>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</si>
  <si>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</si>
  <si>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</si>
  <si>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</si>
  <si>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</si>
  <si>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</si>
  <si>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</si>
  <si>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</si>
  <si>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</si>
  <si>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</si>
  <si>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</si>
  <si>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</si>
  <si>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</si>
  <si>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</si>
  <si>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</si>
  <si>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</si>
  <si>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</si>
  <si>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</si>
  <si>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</si>
  <si>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</si>
  <si>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</si>
  <si>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</si>
  <si>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</si>
  <si>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</si>
  <si>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</si>
  <si>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</si>
  <si>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</si>
  <si>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</si>
  <si>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</si>
  <si>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</si>
  <si>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</si>
  <si>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</si>
  <si>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</si>
  <si>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</si>
  <si>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</si>
  <si>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</si>
  <si>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</si>
  <si>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</si>
  <si>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</si>
  <si>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</si>
  <si>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</si>
  <si>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</si>
  <si>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</si>
  <si>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</si>
  <si>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</si>
  <si>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</si>
  <si>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</si>
  <si>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</si>
  <si>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</si>
  <si>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</si>
  <si>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</si>
  <si>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</si>
  <si>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</si>
  <si>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</si>
  <si>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</si>
  <si>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</si>
  <si>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</si>
  <si>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</si>
  <si>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</si>
  <si>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</si>
  <si>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</si>
  <si>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</si>
  <si>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</si>
  <si>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</si>
  <si>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</si>
  <si>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</si>
  <si>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</si>
  <si>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</si>
  <si>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</si>
  <si>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</si>
  <si>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</si>
  <si>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</si>
  <si>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</si>
  <si>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</si>
  <si>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</si>
  <si>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</si>
  <si>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</si>
  <si>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</si>
  <si>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</si>
  <si>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</si>
  <si>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</si>
  <si>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</si>
  <si>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</si>
  <si>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</si>
  <si>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</si>
  <si>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</si>
  <si>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</si>
  <si>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</si>
  <si>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</si>
  <si>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</si>
  <si>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</si>
  <si>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</si>
  <si>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</si>
  <si>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</si>
  <si>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</si>
  <si>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</si>
  <si>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</si>
  <si>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</si>
  <si>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</si>
  <si>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</si>
  <si>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</si>
  <si>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</si>
  <si>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</si>
  <si>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</si>
  <si>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</si>
  <si>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</si>
  <si>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</si>
  <si>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</si>
  <si>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</si>
  <si>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</si>
  <si>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</si>
  <si>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</si>
  <si>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</si>
  <si>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</si>
  <si>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</si>
  <si>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</si>
  <si>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</si>
  <si>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</si>
  <si>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</si>
  <si>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</si>
  <si>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</si>
  <si>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</si>
  <si>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</si>
  <si>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</si>
  <si>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</si>
  <si>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</si>
  <si>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</si>
  <si>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</si>
  <si>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</si>
  <si>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</si>
  <si>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</si>
  <si>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</si>
  <si>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</si>
  <si>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</si>
  <si>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</si>
  <si>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</si>
  <si>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</si>
  <si>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</si>
  <si>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</si>
  <si>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</si>
  <si>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</si>
  <si>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</si>
  <si>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</si>
  <si>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</si>
  <si>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</si>
  <si>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</si>
  <si>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</si>
  <si>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</si>
  <si>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</si>
  <si>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</si>
  <si>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</si>
  <si>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</si>
  <si>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</si>
  <si>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</si>
  <si>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</si>
  <si>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</si>
  <si>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</si>
  <si>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</si>
  <si>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</si>
  <si>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</si>
  <si>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</si>
  <si>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</si>
  <si>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</si>
  <si>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</si>
  <si>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</si>
  <si>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</si>
  <si>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</si>
  <si>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</si>
  <si>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</si>
  <si>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</si>
  <si>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</si>
  <si>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</si>
  <si>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</si>
  <si>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</si>
  <si>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</si>
  <si>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</si>
  <si>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</si>
  <si>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</si>
  <si>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</si>
  <si>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</si>
  <si>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</si>
  <si>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</si>
  <si>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</si>
  <si>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</si>
  <si>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</si>
  <si>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</si>
  <si>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</si>
  <si>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</si>
  <si>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</si>
  <si>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</si>
  <si>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</si>
  <si>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</si>
  <si>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</si>
  <si>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</si>
  <si>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</si>
  <si>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</si>
  <si>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</si>
  <si>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</si>
  <si>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</si>
  <si>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</si>
  <si>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</si>
  <si>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</si>
  <si>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</si>
  <si>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</si>
  <si>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</si>
  <si>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</si>
  <si>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</si>
  <si>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</si>
  <si>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</si>
  <si>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</si>
  <si>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</si>
  <si>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</si>
  <si>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</si>
  <si>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</si>
  <si>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</si>
  <si>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</si>
  <si>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</si>
  <si>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</si>
  <si>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</si>
  <si>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</si>
  <si>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</si>
  <si>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</si>
  <si>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</si>
  <si>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</si>
  <si>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</si>
  <si>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</si>
  <si>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</si>
  <si>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</si>
  <si>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</si>
  <si>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</si>
  <si>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</si>
  <si>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</si>
  <si>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</si>
  <si>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</si>
  <si>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</si>
  <si>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</si>
  <si>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</si>
  <si>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</si>
  <si>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</si>
  <si>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</si>
  <si>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</si>
  <si>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</si>
  <si>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</si>
  <si>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</si>
  <si>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</si>
  <si>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</si>
  <si>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</si>
  <si>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</si>
  <si>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</si>
  <si>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</si>
  <si>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</si>
  <si>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</si>
  <si>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</si>
  <si>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</si>
  <si>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</si>
  <si>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</si>
  <si>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</si>
  <si>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</si>
  <si>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</si>
  <si>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</si>
  <si>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</si>
  <si>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</si>
  <si>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</si>
  <si>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</si>
  <si>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</si>
  <si>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</si>
  <si>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</si>
  <si>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</si>
  <si>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</si>
  <si>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</si>
  <si>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</si>
  <si>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</si>
  <si>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</si>
  <si>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</si>
  <si>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</si>
  <si>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</si>
  <si>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</si>
  <si>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</si>
  <si>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</si>
  <si>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</si>
  <si>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</si>
  <si>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</si>
  <si>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</si>
  <si>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</si>
  <si>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</si>
  <si>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</si>
  <si>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</si>
  <si>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</si>
  <si>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</si>
  <si>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</si>
  <si>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</si>
  <si>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</si>
  <si>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</si>
  <si>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</si>
  <si>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</si>
  <si>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</si>
  <si>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</si>
  <si>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</si>
  <si>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</si>
  <si>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</si>
  <si>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</si>
  <si>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</si>
  <si>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</si>
  <si>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</si>
  <si>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</si>
  <si>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</si>
  <si>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</si>
  <si>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</si>
  <si>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</si>
  <si>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</si>
  <si>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</si>
  <si>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</si>
  <si>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</si>
  <si>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</si>
  <si>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</si>
  <si>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</si>
  <si>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</si>
  <si>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</si>
  <si>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</si>
  <si>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</si>
  <si>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</si>
  <si>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</si>
  <si>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</si>
  <si>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</si>
  <si>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</si>
  <si>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</si>
  <si>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</si>
  <si>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</si>
  <si>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</si>
  <si>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</si>
  <si>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</si>
  <si>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</si>
  <si>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</si>
  <si>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</si>
  <si>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</si>
  <si>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</si>
  <si>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</si>
  <si>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</si>
  <si>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</si>
  <si>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</si>
  <si>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</si>
  <si>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</si>
  <si>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</si>
  <si>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</si>
  <si>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</si>
  <si>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</si>
  <si>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</si>
  <si>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</si>
  <si>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</si>
  <si>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</si>
  <si>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</si>
  <si>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</si>
  <si>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</si>
  <si>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</si>
  <si>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</si>
  <si>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</si>
  <si>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</si>
  <si>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</si>
  <si>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</si>
  <si>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</si>
  <si>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</si>
  <si>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</si>
  <si>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</si>
  <si>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</si>
  <si>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</si>
  <si>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</si>
  <si>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</si>
  <si>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</si>
  <si>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</si>
  <si>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</si>
  <si>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</si>
  <si>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</si>
  <si>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</si>
  <si>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</si>
  <si>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</si>
  <si>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</si>
  <si>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</si>
  <si>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</si>
  <si>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</si>
  <si>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</si>
  <si>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</si>
  <si>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</si>
  <si>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</si>
  <si>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</si>
  <si>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</si>
  <si>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</si>
  <si>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</si>
  <si>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</si>
  <si>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</si>
  <si>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</si>
  <si>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</si>
  <si>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</si>
  <si>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</si>
  <si>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</si>
  <si>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</si>
  <si>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</si>
  <si>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</si>
  <si>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</si>
  <si>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</si>
  <si>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</si>
  <si>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</si>
  <si>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</si>
  <si>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</si>
  <si>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</si>
  <si>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</si>
  <si>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</si>
  <si>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</si>
  <si>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</si>
  <si>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</si>
  <si>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</si>
  <si>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</si>
  <si>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</si>
  <si>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</si>
  <si>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</si>
  <si>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</si>
  <si>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</si>
  <si>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</si>
  <si>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</si>
  <si>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</si>
  <si>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</si>
  <si>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</si>
  <si>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</si>
  <si>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</si>
  <si>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</si>
  <si>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</si>
  <si>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</si>
  <si>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</si>
  <si>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</si>
  <si>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</si>
  <si>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</si>
  <si>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</si>
  <si>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</si>
  <si>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</si>
  <si>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</si>
  <si>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</si>
  <si>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</si>
  <si>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</si>
  <si>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</si>
  <si>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</si>
  <si>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</si>
  <si>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</si>
  <si>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</si>
  <si>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</si>
  <si>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</si>
  <si>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</si>
  <si>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</si>
  <si>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</si>
  <si>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</si>
  <si>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</si>
  <si>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</si>
  <si>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</si>
  <si>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</si>
  <si>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</si>
  <si>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</si>
  <si>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</si>
  <si>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</si>
  <si>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</si>
  <si>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</si>
  <si>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</si>
  <si>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</si>
  <si>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</si>
  <si>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</si>
  <si>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</si>
  <si>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</si>
  <si>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</si>
  <si>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</si>
  <si>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</si>
  <si>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</si>
  <si>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</si>
  <si>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</si>
  <si>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</si>
  <si>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</si>
  <si>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</si>
  <si>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</si>
  <si>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</si>
  <si>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</si>
  <si>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</si>
  <si>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</si>
  <si>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</si>
  <si>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</si>
  <si>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</si>
  <si>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</si>
  <si>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</si>
  <si>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</si>
  <si>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</si>
  <si>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</si>
  <si>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</si>
  <si>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</si>
  <si>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</si>
  <si>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</si>
  <si>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</si>
  <si>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</si>
  <si>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</si>
  <si>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</si>
  <si>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</si>
  <si>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</si>
  <si>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</si>
  <si>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</si>
  <si>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</si>
  <si>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</si>
  <si>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</si>
  <si>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</si>
  <si>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</si>
  <si>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</si>
  <si>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</si>
  <si>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</si>
  <si>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</si>
  <si>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</si>
  <si>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</si>
  <si>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</si>
  <si>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</si>
  <si>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</si>
  <si>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</si>
  <si>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</si>
  <si>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</si>
  <si>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</si>
  <si>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</si>
  <si>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</si>
  <si>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</si>
  <si>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</si>
  <si>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</si>
  <si>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</si>
  <si>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</si>
  <si>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</si>
  <si>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</si>
  <si>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</si>
  <si>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</si>
  <si>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</si>
  <si>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</si>
  <si>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</si>
  <si>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</si>
  <si>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</si>
  <si>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</si>
  <si>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</si>
  <si>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</si>
  <si>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</si>
  <si>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</si>
  <si>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</si>
  <si>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</si>
  <si>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</si>
  <si>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</si>
  <si>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</si>
  <si>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</si>
  <si>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</si>
  <si>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</si>
  <si>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</si>
  <si>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</si>
  <si>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</si>
  <si>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</si>
  <si>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</si>
  <si>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</si>
  <si>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</si>
  <si>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</si>
  <si>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</si>
  <si>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</si>
  <si>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</si>
  <si>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</si>
  <si>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</si>
  <si>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</si>
  <si>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</si>
  <si>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</si>
  <si>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</si>
  <si>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</si>
  <si>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</si>
  <si>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</si>
  <si>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</si>
  <si>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</si>
  <si>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</si>
  <si>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</si>
  <si>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</si>
  <si>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</si>
  <si>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</si>
  <si>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</si>
  <si>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</si>
  <si>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</si>
  <si>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</si>
  <si>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</si>
  <si>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</si>
  <si>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</si>
  <si>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</si>
  <si>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</si>
  <si>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</si>
  <si>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</si>
  <si>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</si>
  <si>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</si>
  <si>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</si>
  <si>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</si>
  <si>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</si>
  <si>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</si>
  <si>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</si>
  <si>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</si>
  <si>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</si>
  <si>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</si>
  <si>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</si>
  <si>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</si>
  <si>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</si>
  <si>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</si>
  <si>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</si>
  <si>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</si>
  <si>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</si>
  <si>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</si>
  <si>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</si>
  <si>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</si>
  <si>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</si>
  <si>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</si>
  <si>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</si>
  <si>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</si>
  <si>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</si>
  <si>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</si>
  <si>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</si>
  <si>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</si>
  <si>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</si>
  <si>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</si>
  <si>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</si>
  <si>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</si>
  <si>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</si>
  <si>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</si>
  <si>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</si>
  <si>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</si>
  <si>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</si>
  <si>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</si>
  <si>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</si>
  <si>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</si>
  <si>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</si>
  <si>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</si>
  <si>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</si>
  <si>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</si>
  <si>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</si>
  <si>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</si>
  <si>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</si>
  <si>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</si>
  <si>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</si>
  <si>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</si>
  <si>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</si>
  <si>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</si>
  <si>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</si>
  <si>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</si>
  <si>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</si>
  <si>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</si>
  <si>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</si>
  <si>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</si>
  <si>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</si>
  <si>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</si>
  <si>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</si>
  <si>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</si>
  <si>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</si>
  <si>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</si>
  <si>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</si>
  <si>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</si>
  <si>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</si>
  <si>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</si>
  <si>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</si>
  <si>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</si>
  <si>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</si>
  <si>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</si>
  <si>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</si>
  <si>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</si>
  <si>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</si>
  <si>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</si>
  <si>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</si>
  <si>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</si>
  <si>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</si>
  <si>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</si>
  <si>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</si>
  <si>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</si>
  <si>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</si>
  <si>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</si>
  <si>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</si>
  <si>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</si>
  <si>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</si>
  <si>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</si>
  <si>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</si>
  <si>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</si>
  <si>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</si>
  <si>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</si>
  <si>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</si>
  <si>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</si>
  <si>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</si>
  <si>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</si>
  <si>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</si>
  <si>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</si>
  <si>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</si>
  <si>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</si>
  <si>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</si>
  <si>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</si>
  <si>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</si>
  <si>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</si>
  <si>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</si>
  <si>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</si>
  <si>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</si>
  <si>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</si>
  <si>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</si>
  <si>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</si>
  <si>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</si>
  <si>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</si>
  <si>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</si>
  <si>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</si>
  <si>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</si>
  <si>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</si>
  <si>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</si>
  <si>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</si>
  <si>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</si>
  <si>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</si>
  <si>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</si>
  <si>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</si>
  <si>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</si>
  <si>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</si>
  <si>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</si>
  <si>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</si>
  <si>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</si>
  <si>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</si>
  <si>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</si>
  <si>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</si>
  <si>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</si>
  <si>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</si>
  <si>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</si>
  <si>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</si>
  <si>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</si>
  <si>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</si>
  <si>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</si>
  <si>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</si>
  <si>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</si>
  <si>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</si>
  <si>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</si>
  <si>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</si>
  <si>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</si>
  <si>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</si>
  <si>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</si>
  <si>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</si>
  <si>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</si>
  <si>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</si>
  <si>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</si>
  <si>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</si>
  <si>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</si>
  <si>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</si>
  <si>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</si>
  <si>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</si>
  <si>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</si>
  <si>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</si>
  <si>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</si>
  <si>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</si>
  <si>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</si>
  <si>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</si>
  <si>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</si>
  <si>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</si>
  <si>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</si>
  <si>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</si>
  <si>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</si>
  <si>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</si>
  <si>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</si>
  <si>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</si>
  <si>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</si>
  <si>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</si>
  <si>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</si>
  <si>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</si>
  <si>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</si>
  <si>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</si>
  <si>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</si>
  <si>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</si>
  <si>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</si>
  <si>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</si>
  <si>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</si>
  <si>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</si>
  <si>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</si>
  <si>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</si>
  <si>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</si>
  <si>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</si>
  <si>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</si>
  <si>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</si>
  <si>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</si>
  <si>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</si>
  <si>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</si>
  <si>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</si>
  <si>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</si>
  <si>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</si>
  <si>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</si>
  <si>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</si>
  <si>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</si>
  <si>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</si>
  <si>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</si>
  <si>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</si>
  <si>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</si>
  <si>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</si>
  <si>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</si>
  <si>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</si>
  <si>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</si>
  <si>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</si>
  <si>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</si>
  <si>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</si>
  <si>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</si>
  <si>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</si>
  <si>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</si>
  <si>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</si>
  <si>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</si>
  <si>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</si>
  <si>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</si>
  <si>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</si>
  <si>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</si>
  <si>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</si>
  <si>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</si>
  <si>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</si>
  <si>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</si>
  <si>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</si>
  <si>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</si>
  <si>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</si>
  <si>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</si>
  <si>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</si>
  <si>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</si>
  <si>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</si>
  <si>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</si>
  <si>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</si>
  <si>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</si>
  <si>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</si>
  <si>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</si>
  <si>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</si>
  <si>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</si>
  <si>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</si>
  <si>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</si>
  <si>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</si>
  <si>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</si>
  <si>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</si>
  <si>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</si>
  <si>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</si>
  <si>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</si>
  <si>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</si>
  <si>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</si>
  <si>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</si>
  <si>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</si>
  <si>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</si>
  <si>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</si>
  <si>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</si>
  <si>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</si>
  <si>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</si>
  <si>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</si>
  <si>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</si>
  <si>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</si>
  <si>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</si>
  <si>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</si>
  <si>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</si>
  <si>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</si>
  <si>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</si>
  <si>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</si>
  <si>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</si>
  <si>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</si>
  <si>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</si>
  <si>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</si>
  <si>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</si>
  <si>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</si>
  <si>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</si>
  <si>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</si>
  <si>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</si>
  <si>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</si>
  <si>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</si>
  <si>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</si>
  <si>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</si>
  <si>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</si>
  <si>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</si>
  <si>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</si>
  <si>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</si>
  <si>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</si>
  <si>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</si>
  <si>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</si>
  <si>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</si>
  <si>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</si>
  <si>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</si>
  <si>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</si>
  <si>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</si>
  <si>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</si>
  <si>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</si>
  <si>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</si>
  <si>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</si>
  <si>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</si>
  <si>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</si>
  <si>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</si>
  <si>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</si>
  <si>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</si>
  <si>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</si>
  <si>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</si>
  <si>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</si>
  <si>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</si>
  <si>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</si>
  <si>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</si>
  <si>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</si>
  <si>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</si>
  <si>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</si>
  <si>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</si>
  <si>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</si>
  <si>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</si>
  <si>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</si>
  <si>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</si>
  <si>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</si>
  <si>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</si>
  <si>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</si>
  <si>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</si>
  <si>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</si>
  <si>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</si>
  <si>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</si>
  <si>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</si>
  <si>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</si>
  <si>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</si>
  <si>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</si>
  <si>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</si>
  <si>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</si>
  <si>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</si>
  <si>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</si>
  <si>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</si>
  <si>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</si>
  <si>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</si>
  <si>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</si>
  <si>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</si>
  <si>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</si>
  <si>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</si>
  <si>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</si>
  <si>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</si>
  <si>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</si>
  <si>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</si>
  <si>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</si>
  <si>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</si>
  <si>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</si>
  <si>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</si>
  <si>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</si>
  <si>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</si>
  <si>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</si>
  <si>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</si>
  <si>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</si>
  <si>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</si>
  <si>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</si>
  <si>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</si>
  <si>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</si>
  <si>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</si>
  <si>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</si>
  <si>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</si>
  <si>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</si>
  <si>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</si>
  <si>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</si>
  <si>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</si>
  <si>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</si>
  <si>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</si>
  <si>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</si>
  <si>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</si>
  <si>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</si>
  <si>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</si>
  <si>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</si>
  <si>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</si>
  <si>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</si>
  <si>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</si>
  <si>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</si>
  <si>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</si>
  <si>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</si>
  <si>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</si>
  <si>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</si>
  <si>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</si>
  <si>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</si>
  <si>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</si>
  <si>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</si>
  <si>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</si>
  <si>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</si>
  <si>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</si>
  <si>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</si>
  <si>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</si>
  <si>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</si>
  <si>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</si>
  <si>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</si>
  <si>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</si>
  <si>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</si>
  <si>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</si>
  <si>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</si>
  <si>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</si>
  <si>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</si>
  <si>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</si>
  <si>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</si>
  <si>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</si>
  <si>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</si>
  <si>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</si>
  <si>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</si>
  <si>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</si>
  <si>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</si>
  <si>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</si>
  <si>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</si>
  <si>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</si>
  <si>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</si>
  <si>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</si>
  <si>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</si>
  <si>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</si>
  <si>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</si>
  <si>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</si>
  <si>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</si>
  <si>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</si>
  <si>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</si>
  <si>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</si>
  <si>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</si>
  <si>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</si>
  <si>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</si>
  <si>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</si>
  <si>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</si>
  <si>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</si>
  <si>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</si>
  <si>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</si>
  <si>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</si>
  <si>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</si>
  <si>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</si>
  <si>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</si>
  <si>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</si>
  <si>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</si>
  <si>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</si>
  <si>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</si>
  <si>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</si>
  <si>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</si>
  <si>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</si>
  <si>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</si>
  <si>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</si>
  <si>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</si>
  <si>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</si>
  <si>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</si>
  <si>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</si>
  <si>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</si>
  <si>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</si>
  <si>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</si>
  <si>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</si>
  <si>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</si>
  <si>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</si>
  <si>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</si>
  <si>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</si>
  <si>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</si>
  <si>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</si>
  <si>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</si>
  <si>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</si>
  <si>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</si>
  <si>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</si>
  <si>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</si>
  <si>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</si>
  <si>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</si>
  <si>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</si>
  <si>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</si>
  <si>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</si>
  <si>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</si>
  <si>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</si>
  <si>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</si>
  <si>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</si>
  <si>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</si>
  <si>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</si>
  <si>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</si>
  <si>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</si>
  <si>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</si>
  <si>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</si>
  <si>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</si>
  <si>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</si>
  <si>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</si>
  <si>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</si>
  <si>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</si>
  <si>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</si>
  <si>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</si>
  <si>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</si>
  <si>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</si>
  <si>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</si>
  <si>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</si>
  <si>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</si>
  <si>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</si>
  <si>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</si>
  <si>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</si>
  <si>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</si>
  <si>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</si>
  <si>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</si>
  <si>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</si>
  <si>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</si>
  <si>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</si>
  <si>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</si>
  <si>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</si>
  <si>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</si>
  <si>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</si>
  <si>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</si>
  <si>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</si>
  <si>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</si>
  <si>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</si>
  <si>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</si>
  <si>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</si>
  <si>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</si>
  <si>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</si>
  <si>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</si>
  <si>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</si>
  <si>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</si>
  <si>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</si>
  <si>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</si>
  <si>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</si>
  <si>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</si>
  <si>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</si>
  <si>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</si>
  <si>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</si>
  <si>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</si>
  <si>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</si>
  <si>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</si>
  <si>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</si>
  <si>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</si>
  <si>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</si>
  <si>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</si>
  <si>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</si>
  <si>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</si>
  <si>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</si>
  <si>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</si>
  <si>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</si>
  <si>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</si>
  <si>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</si>
  <si>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</si>
  <si>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</si>
  <si>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</si>
  <si>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</si>
  <si>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</si>
  <si>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</si>
  <si>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</si>
  <si>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</si>
  <si>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</si>
  <si>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</si>
  <si>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</si>
  <si>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</si>
  <si>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</si>
  <si>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</si>
  <si>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</si>
  <si>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</si>
  <si>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</si>
  <si>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</si>
  <si>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</si>
  <si>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</si>
  <si>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</si>
  <si>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</si>
  <si>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</si>
  <si>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</si>
  <si>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</si>
  <si>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</si>
  <si>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</si>
  <si>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</si>
  <si>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</si>
  <si>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</si>
  <si>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</si>
  <si>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</si>
  <si>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</si>
  <si>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</si>
  <si>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</si>
  <si>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</si>
  <si>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</si>
  <si>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</si>
  <si>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</si>
  <si>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</si>
  <si>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</si>
  <si>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</si>
  <si>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</si>
  <si>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</si>
  <si>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</si>
  <si>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</si>
  <si>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</si>
  <si>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</si>
  <si>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</si>
  <si>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</si>
  <si>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</si>
  <si>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</si>
  <si>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</si>
  <si>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</si>
  <si>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</si>
  <si>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</si>
  <si>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</si>
  <si>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</si>
  <si>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</si>
  <si>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</si>
  <si>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</si>
  <si>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</si>
  <si>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</si>
  <si>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</si>
  <si>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</si>
  <si>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</si>
  <si>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</si>
  <si>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</si>
  <si>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</si>
  <si>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</si>
  <si>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</si>
  <si>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</si>
  <si>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</si>
  <si>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</si>
  <si>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</si>
  <si>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</si>
  <si>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</si>
  <si>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</si>
  <si>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</si>
  <si>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</si>
  <si>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</si>
  <si>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</si>
  <si>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</si>
  <si>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</si>
  <si>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</si>
  <si>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</si>
  <si>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</si>
  <si>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</si>
  <si>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</si>
  <si>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</si>
  <si>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</si>
  <si>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</si>
  <si>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</si>
  <si>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</si>
  <si>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</si>
  <si>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</si>
  <si>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</si>
  <si>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</si>
  <si>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</si>
  <si>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</si>
  <si>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</si>
  <si>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</si>
  <si>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</si>
  <si>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</si>
  <si>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</si>
  <si>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</si>
  <si>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</si>
  <si>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</si>
  <si>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</si>
  <si>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</si>
  <si>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</si>
  <si>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</si>
  <si>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</si>
  <si>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</si>
  <si>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</si>
  <si>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</si>
  <si>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</si>
  <si>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</si>
  <si>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</si>
  <si>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</si>
  <si>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</si>
  <si>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</si>
  <si>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</si>
  <si>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</si>
  <si>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</si>
  <si>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</si>
  <si>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</si>
  <si>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</si>
  <si>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</si>
  <si>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</si>
  <si>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</si>
  <si>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</si>
  <si>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</si>
  <si>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</si>
  <si>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</si>
  <si>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</si>
  <si>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</si>
  <si>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</si>
  <si>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</si>
  <si>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</si>
  <si>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</si>
  <si>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</si>
  <si>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</si>
  <si>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</si>
  <si>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</si>
  <si>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</si>
  <si>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</si>
  <si>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</si>
  <si>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</si>
  <si>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</si>
  <si>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</si>
  <si>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</si>
  <si>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</si>
  <si>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</si>
  <si>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</si>
  <si>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</si>
  <si>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</si>
  <si>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</si>
  <si>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</si>
  <si>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</si>
  <si>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</si>
  <si>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</si>
  <si>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</si>
  <si>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</si>
  <si>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</si>
  <si>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</si>
  <si>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</si>
  <si>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</si>
  <si>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</si>
  <si>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</si>
  <si>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</si>
  <si>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</si>
  <si>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</si>
  <si>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</si>
  <si>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</si>
  <si>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</si>
  <si>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</si>
  <si>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</si>
  <si>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</si>
  <si>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</si>
  <si>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</si>
  <si>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</si>
  <si>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</si>
  <si>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</si>
  <si>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</si>
  <si>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</si>
  <si>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</si>
  <si>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</si>
  <si>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</si>
  <si>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</si>
  <si>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</si>
  <si>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</si>
  <si>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</si>
  <si>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</si>
  <si>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</si>
  <si>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</si>
  <si>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</si>
  <si>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</si>
  <si>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</si>
  <si>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</si>
  <si>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</si>
  <si>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</si>
  <si>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</si>
  <si>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</si>
  <si>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</si>
  <si>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</si>
  <si>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</si>
  <si>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</si>
  <si>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</si>
  <si>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</si>
  <si>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</si>
  <si>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</si>
  <si>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</si>
  <si>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</si>
  <si>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</si>
  <si>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</si>
  <si>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</si>
  <si>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</si>
  <si>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</si>
  <si>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</si>
  <si>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</si>
  <si>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</si>
  <si>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</si>
  <si>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</si>
  <si>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</si>
  <si>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</si>
  <si>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</si>
  <si>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</si>
  <si>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</si>
  <si>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</si>
  <si>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</si>
  <si>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</si>
  <si>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</si>
  <si>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</si>
  <si>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</si>
  <si>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</si>
  <si>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</si>
  <si>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</si>
  <si>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</si>
  <si>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</si>
  <si>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</si>
  <si>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</si>
  <si>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</si>
  <si>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</si>
  <si>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</si>
  <si>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</si>
  <si>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</si>
  <si>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</si>
  <si>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</si>
  <si>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</si>
  <si>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</si>
  <si>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</si>
  <si>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</si>
  <si>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</si>
  <si>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</si>
  <si>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</si>
  <si>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</si>
  <si>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</si>
  <si>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</si>
  <si>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</si>
  <si>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</si>
  <si>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</si>
  <si>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</si>
  <si>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</si>
  <si>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</si>
  <si>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</si>
  <si>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</si>
  <si>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</si>
  <si>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</si>
  <si>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</si>
  <si>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</si>
  <si>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</si>
  <si>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</si>
  <si>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</si>
  <si>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</si>
  <si>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</si>
  <si>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</si>
  <si>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</si>
  <si>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</si>
  <si>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</si>
  <si>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</si>
  <si>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</si>
  <si>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</si>
  <si>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</si>
  <si>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</si>
  <si>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</si>
  <si>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</si>
  <si>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</si>
  <si>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</si>
  <si>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</si>
  <si>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</si>
  <si>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</si>
  <si>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</si>
  <si>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</si>
  <si>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</si>
  <si>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</si>
  <si>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</si>
  <si>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</si>
  <si>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</si>
  <si>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</si>
  <si>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</si>
  <si>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</si>
  <si>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</si>
  <si>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</si>
  <si>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</si>
  <si>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</si>
  <si>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</si>
  <si>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</si>
  <si>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</si>
  <si>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</si>
  <si>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</si>
  <si>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</si>
  <si>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</si>
  <si>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</si>
  <si>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</si>
  <si>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</si>
  <si>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</si>
  <si>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</si>
  <si>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</si>
  <si>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</si>
  <si>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</si>
  <si>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</si>
  <si>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</si>
  <si>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</si>
  <si>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</si>
  <si>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</si>
  <si>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</si>
  <si>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</si>
  <si>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</si>
  <si>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</si>
  <si>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</si>
  <si>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</si>
  <si>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</si>
  <si>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</si>
  <si>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</si>
  <si>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</si>
  <si>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</si>
  <si>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</si>
  <si>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</si>
  <si>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</si>
  <si>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</si>
  <si>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</si>
  <si>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</si>
  <si>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</si>
  <si>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</si>
  <si>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</si>
  <si>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</si>
  <si>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</si>
  <si>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</si>
  <si>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</si>
  <si>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</si>
  <si>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</si>
  <si>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</si>
  <si>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</si>
  <si>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</si>
  <si>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</si>
  <si>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</si>
  <si>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</si>
  <si>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</si>
  <si>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</si>
  <si>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</si>
  <si>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</si>
  <si>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</si>
  <si>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</si>
  <si>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</si>
  <si>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</si>
  <si>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</si>
  <si>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</si>
  <si>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</si>
  <si>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</si>
  <si>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</si>
  <si>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</si>
  <si>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</si>
  <si>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</si>
  <si>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</si>
  <si>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</si>
  <si>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</si>
  <si>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</si>
  <si>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</si>
  <si>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</si>
  <si>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</si>
  <si>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</si>
  <si>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</si>
  <si>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</si>
  <si>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</si>
  <si>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</si>
  <si>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</si>
  <si>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</si>
  <si>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</si>
  <si>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</si>
  <si>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</si>
  <si>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</si>
  <si>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</si>
  <si>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</si>
  <si>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</si>
  <si>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</si>
  <si>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</si>
  <si>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</si>
  <si>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</si>
  <si>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</si>
  <si>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</si>
  <si>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</si>
  <si>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</si>
  <si>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</si>
  <si>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</si>
  <si>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</si>
  <si>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</si>
  <si>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</si>
  <si>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</si>
  <si>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</si>
  <si>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</si>
  <si>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</si>
  <si>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</si>
  <si>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</si>
  <si>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</si>
  <si>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</si>
  <si>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</si>
  <si>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</si>
  <si>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</si>
  <si>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</si>
  <si>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</si>
  <si>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</si>
  <si>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</si>
  <si>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</si>
  <si>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</si>
  <si>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</si>
  <si>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</si>
  <si>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</si>
  <si>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</si>
  <si>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</si>
  <si>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</si>
  <si>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</si>
  <si>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</si>
  <si>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</si>
  <si>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</si>
  <si>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</si>
  <si>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</si>
  <si>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</si>
  <si>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</si>
  <si>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</si>
  <si>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</si>
  <si>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</si>
  <si>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</si>
  <si>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</si>
  <si>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</si>
  <si>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</si>
  <si>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</si>
  <si>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</si>
  <si>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</si>
  <si>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</si>
  <si>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</si>
  <si>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</si>
  <si>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</si>
  <si>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</si>
  <si>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</si>
  <si>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</si>
  <si>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</si>
  <si>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</si>
  <si>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</si>
  <si>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</si>
  <si>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</si>
  <si>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</si>
  <si>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</si>
  <si>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</si>
  <si>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</si>
  <si>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</si>
  <si>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</si>
  <si>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</si>
  <si>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</si>
  <si>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</si>
  <si>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</si>
  <si>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</si>
  <si>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</si>
  <si>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</si>
  <si>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</si>
  <si>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</si>
  <si>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</si>
  <si>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</si>
  <si>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</si>
  <si>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</si>
  <si>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</si>
  <si>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</si>
  <si>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</si>
  <si>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</si>
  <si>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</si>
  <si>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</si>
  <si>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</si>
  <si>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</si>
  <si>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</si>
  <si>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</si>
  <si>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</si>
  <si>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</si>
  <si>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</si>
  <si>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</si>
  <si>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</si>
  <si>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</si>
  <si>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</si>
  <si>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</si>
  <si>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</si>
  <si>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</si>
  <si>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</si>
  <si>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</si>
  <si>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</si>
  <si>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</si>
  <si>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</si>
  <si>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</si>
  <si>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</si>
  <si>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</si>
  <si>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</si>
  <si>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</si>
  <si>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</si>
  <si>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</si>
  <si>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</si>
  <si>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</si>
  <si>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</si>
  <si>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</si>
  <si>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</si>
  <si>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</si>
  <si>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</si>
  <si>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</si>
  <si>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</si>
  <si>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</si>
  <si>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</si>
  <si>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</si>
  <si>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</si>
  <si>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</si>
  <si>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</si>
  <si>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</si>
  <si>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</si>
  <si>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</si>
  <si>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</si>
  <si>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</si>
  <si>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</si>
  <si>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</si>
  <si>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</si>
  <si>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</si>
  <si>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</si>
  <si>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</si>
  <si>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</si>
  <si>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</si>
  <si>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</si>
  <si>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</si>
  <si>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</si>
  <si>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</si>
  <si>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</si>
  <si>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</si>
  <si>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</si>
  <si>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</si>
  <si>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</si>
  <si>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</si>
  <si>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</si>
  <si>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</si>
  <si>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</si>
  <si>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</si>
  <si>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</si>
  <si>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</si>
  <si>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</si>
  <si>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</si>
  <si>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</si>
  <si>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</si>
  <si>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</si>
  <si>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</si>
  <si>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</si>
  <si>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</si>
  <si>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</si>
  <si>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</si>
  <si>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</si>
  <si>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</si>
  <si>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</si>
  <si>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</si>
  <si>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</si>
  <si>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</si>
  <si>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</si>
  <si>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</si>
  <si>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</si>
  <si>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</si>
  <si>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</si>
  <si>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</si>
  <si>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</si>
  <si>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</si>
  <si>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</si>
  <si>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</si>
  <si>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</si>
  <si>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</si>
  <si>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</si>
  <si>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</si>
  <si>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</si>
  <si>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</si>
  <si>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</si>
  <si>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</si>
  <si>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</si>
  <si>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</si>
  <si>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</si>
  <si>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</si>
  <si>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</si>
  <si>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</si>
  <si>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</si>
  <si>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</si>
  <si>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</si>
  <si>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</si>
  <si>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</si>
  <si>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</si>
  <si>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</si>
  <si>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</si>
  <si>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</si>
  <si>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</si>
  <si>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</si>
  <si>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</si>
  <si>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</si>
  <si>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</si>
  <si>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</si>
  <si>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</si>
  <si>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</si>
  <si>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</si>
  <si>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</si>
  <si>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</si>
  <si>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</si>
  <si>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</si>
  <si>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</si>
  <si>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</si>
  <si>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</si>
  <si>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</si>
  <si>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</si>
  <si>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</si>
  <si>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</si>
  <si>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</si>
  <si>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</si>
  <si>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</si>
  <si>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</si>
  <si>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</si>
  <si>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</si>
  <si>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</si>
  <si>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</si>
  <si>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</si>
  <si>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</si>
  <si>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</si>
  <si>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</si>
  <si>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</si>
  <si>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</si>
  <si>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</si>
  <si>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</si>
  <si>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</si>
  <si>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</si>
  <si>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</si>
  <si>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</si>
  <si>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</si>
  <si>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</si>
  <si>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</si>
  <si>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</si>
  <si>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</si>
  <si>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</si>
  <si>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</si>
  <si>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</si>
  <si>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</si>
  <si>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</si>
  <si>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</si>
  <si>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</si>
  <si>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</si>
  <si>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</si>
  <si>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</si>
  <si>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</si>
  <si>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</si>
  <si>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</si>
  <si>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</si>
  <si>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</si>
  <si>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</si>
  <si>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</si>
  <si>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</si>
  <si>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</si>
  <si>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</si>
  <si>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</si>
  <si>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</si>
  <si>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</si>
  <si>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</si>
  <si>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</si>
  <si>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</si>
  <si>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</si>
  <si>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</si>
  <si>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</si>
  <si>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</si>
  <si>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</si>
  <si>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</si>
  <si>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</si>
  <si>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</si>
  <si>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</si>
  <si>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</si>
  <si>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</si>
  <si>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</si>
  <si>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</si>
  <si>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</si>
  <si>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</si>
  <si>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</si>
  <si>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</si>
  <si>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</si>
  <si>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</si>
  <si>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</si>
  <si>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</si>
  <si>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</si>
  <si>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</si>
  <si>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</si>
  <si>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</si>
  <si>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</si>
  <si>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</si>
  <si>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</si>
  <si>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</si>
  <si>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</si>
  <si>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</si>
  <si>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</si>
  <si>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</si>
  <si>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</si>
  <si>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</si>
  <si>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</si>
  <si>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</si>
  <si>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</si>
  <si>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</si>
  <si>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</si>
  <si>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</si>
  <si>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</si>
  <si>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</si>
  <si>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</si>
  <si>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</si>
  <si>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</si>
  <si>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</si>
  <si>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</si>
  <si>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</si>
  <si>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</si>
  <si>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</si>
  <si>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</si>
  <si>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</si>
  <si>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</si>
  <si>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</si>
  <si>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</si>
  <si>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</si>
  <si>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</si>
  <si>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</si>
  <si>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</si>
  <si>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</si>
  <si>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</si>
  <si>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</si>
  <si>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</si>
  <si>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</si>
  <si>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</si>
  <si>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</si>
  <si>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</si>
  <si>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</si>
  <si>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</si>
  <si>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</si>
  <si>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</si>
  <si>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</si>
  <si>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</si>
  <si>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</si>
  <si>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</si>
  <si>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</si>
  <si>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</si>
  <si>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</si>
  <si>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</si>
  <si>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</si>
  <si>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</si>
  <si>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</si>
  <si>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</si>
  <si>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</si>
  <si>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</si>
  <si>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</si>
  <si>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</si>
  <si>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</si>
  <si>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</si>
  <si>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</si>
  <si>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</si>
  <si>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</si>
  <si>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</si>
  <si>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</si>
  <si>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</si>
  <si>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</si>
  <si>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</si>
  <si>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</si>
  <si>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</si>
  <si>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</si>
  <si>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</si>
  <si>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</si>
  <si>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</si>
  <si>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</si>
  <si>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</si>
  <si>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</si>
  <si>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</si>
  <si>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</si>
  <si>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</si>
  <si>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</si>
  <si>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</si>
  <si>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</si>
  <si>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</si>
  <si>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</si>
  <si>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</si>
  <si>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</si>
  <si>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</si>
  <si>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</si>
  <si>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</si>
  <si>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</si>
  <si>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</si>
  <si>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</si>
  <si>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</si>
  <si>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</si>
  <si>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</si>
  <si>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</si>
  <si>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</si>
  <si>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</si>
  <si>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</si>
  <si>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</si>
  <si>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</si>
  <si>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</si>
  <si>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</si>
  <si>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</si>
  <si>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</si>
  <si>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</si>
  <si>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</si>
  <si>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</si>
  <si>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</si>
  <si>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</si>
  <si>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</si>
  <si>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</si>
  <si>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</si>
  <si>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</si>
  <si>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</si>
  <si>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</si>
  <si>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</si>
  <si>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</si>
  <si>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</si>
  <si>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</si>
  <si>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</si>
  <si>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</si>
  <si>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</si>
  <si>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</si>
  <si>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</si>
  <si>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</si>
  <si>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</si>
  <si>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</si>
  <si>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</si>
  <si>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</si>
  <si>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</si>
  <si>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</si>
  <si>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</si>
  <si>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</si>
  <si>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</si>
  <si>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</si>
  <si>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</si>
  <si>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</si>
  <si>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</si>
  <si>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</si>
  <si>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</si>
  <si>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</si>
  <si>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</si>
  <si>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</si>
  <si>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</si>
  <si>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</si>
  <si>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</si>
  <si>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</si>
  <si>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</si>
  <si>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</si>
  <si>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</si>
  <si>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</si>
  <si>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</si>
  <si>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</si>
  <si>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</si>
  <si>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</si>
  <si>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</si>
  <si>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</si>
  <si>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</si>
  <si>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</si>
  <si>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</si>
  <si>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</si>
  <si>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</si>
  <si>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</si>
  <si>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</si>
  <si>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</si>
  <si>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</si>
  <si>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</si>
  <si>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</si>
  <si>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</si>
  <si>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</si>
  <si>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</si>
  <si>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</si>
  <si>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</si>
  <si>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</si>
  <si>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</si>
  <si>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</si>
  <si>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</si>
  <si>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</si>
  <si>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</si>
  <si>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</si>
  <si>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</si>
  <si>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</si>
  <si>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</si>
  <si>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</si>
  <si>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</si>
  <si>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</si>
  <si>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</si>
  <si>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</si>
  <si>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</si>
  <si>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</si>
  <si>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</si>
  <si>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</si>
  <si>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</si>
  <si>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</si>
  <si>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</si>
  <si>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</si>
  <si>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</si>
  <si>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</si>
  <si>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</si>
  <si>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</si>
  <si>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</si>
  <si>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</si>
  <si>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</si>
  <si>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</si>
  <si>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</si>
  <si>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</si>
  <si>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</si>
  <si>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</si>
  <si>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</si>
  <si>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</si>
  <si>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</si>
  <si>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</si>
  <si>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</si>
  <si>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</si>
  <si>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</si>
  <si>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</si>
  <si>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</si>
  <si>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</si>
  <si>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</si>
  <si>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</si>
  <si>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</si>
  <si>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</si>
  <si>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</si>
  <si>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</si>
  <si>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</si>
  <si>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</si>
  <si>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</si>
  <si>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</si>
  <si>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</si>
  <si>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</si>
  <si>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</si>
  <si>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</si>
  <si>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</si>
  <si>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</si>
  <si>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</si>
  <si>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</si>
  <si>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</si>
  <si>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</si>
  <si>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</si>
  <si>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</si>
  <si>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</si>
  <si>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</si>
  <si>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</si>
  <si>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</si>
  <si>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</si>
  <si>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</si>
  <si>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</si>
  <si>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</si>
  <si>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</si>
  <si>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</si>
  <si>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</si>
  <si>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</si>
  <si>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</si>
  <si>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</si>
  <si>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</si>
  <si>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</si>
  <si>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</si>
  <si>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</si>
  <si>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</si>
  <si>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</si>
  <si>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</si>
  <si>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</si>
  <si>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</si>
  <si>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</si>
  <si>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</si>
  <si>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</si>
  <si>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</si>
  <si>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</si>
  <si>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</si>
  <si>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</si>
  <si>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</si>
  <si>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</si>
  <si>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</si>
  <si>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</si>
  <si>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</si>
  <si>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</si>
  <si>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</si>
  <si>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</si>
  <si>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</si>
  <si>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</si>
  <si>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</si>
  <si>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</si>
  <si>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</si>
  <si>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</si>
  <si>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</si>
  <si>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</si>
  <si>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</si>
  <si>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</si>
  <si>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</si>
  <si>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</si>
  <si>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</si>
  <si>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</si>
  <si>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</si>
  <si>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</si>
  <si>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</si>
  <si>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</si>
  <si>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</si>
  <si>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</si>
  <si>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</si>
  <si>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</si>
  <si>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</si>
  <si>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</si>
  <si>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</si>
  <si>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</si>
  <si>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</si>
  <si>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</si>
  <si>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</si>
  <si>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</si>
  <si>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</si>
  <si>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</si>
  <si>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</si>
  <si>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</si>
  <si>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</si>
  <si>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</si>
  <si>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</si>
  <si>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</si>
  <si>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</si>
  <si>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</si>
  <si>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</si>
  <si>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</si>
  <si>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</si>
  <si>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</si>
  <si>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</si>
  <si>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</si>
  <si>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</si>
  <si>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</si>
  <si>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</si>
  <si>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</si>
  <si>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</si>
  <si>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</si>
  <si>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</si>
  <si>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</si>
  <si>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</si>
  <si>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</si>
  <si>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</si>
  <si>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</si>
  <si>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</si>
  <si>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</si>
  <si>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</si>
  <si>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</si>
  <si>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</si>
  <si>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</si>
  <si>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</si>
  <si>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</si>
  <si>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</si>
  <si>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</si>
  <si>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</si>
  <si>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</si>
  <si>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</si>
  <si>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</si>
  <si>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</si>
  <si>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</si>
  <si>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</si>
  <si>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</si>
  <si>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</si>
  <si>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</si>
  <si>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</si>
  <si>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</si>
  <si>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</si>
  <si>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</si>
  <si>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</si>
  <si>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</si>
  <si>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</si>
  <si>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</si>
  <si>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</si>
  <si>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</si>
  <si>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</si>
  <si>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</si>
  <si>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</si>
  <si>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</si>
  <si>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</si>
  <si>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</si>
  <si>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</si>
  <si>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</si>
  <si>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</si>
  <si>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</si>
  <si>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</si>
  <si>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</si>
  <si>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</si>
  <si>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</si>
  <si>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</si>
  <si>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</si>
  <si>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</si>
  <si>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</si>
  <si>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</si>
  <si>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</si>
  <si>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</si>
  <si>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</si>
  <si>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</si>
  <si>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</si>
  <si>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</si>
  <si>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</si>
  <si>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</si>
  <si>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</si>
  <si>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</si>
  <si>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</si>
  <si>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</si>
  <si>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</si>
  <si>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</si>
  <si>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</si>
  <si>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</si>
  <si>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</si>
  <si>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</si>
  <si>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</si>
  <si>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</si>
  <si>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</si>
  <si>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</si>
  <si>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</si>
  <si>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</si>
  <si>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</si>
  <si>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</si>
  <si>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</si>
  <si>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</si>
  <si>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</si>
  <si>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</si>
  <si>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</si>
  <si>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</si>
  <si>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</si>
  <si>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</si>
  <si>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</si>
  <si>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</si>
  <si>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</si>
  <si>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</si>
  <si>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</si>
  <si>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</si>
  <si>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</si>
  <si>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</si>
  <si>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</si>
  <si>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</si>
  <si>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</si>
  <si>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</si>
  <si>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</si>
  <si>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</si>
  <si>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</si>
  <si>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</si>
  <si>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</si>
  <si>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</si>
  <si>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</si>
  <si>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</si>
  <si>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</si>
  <si>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</si>
  <si>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</si>
  <si>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</si>
  <si>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</si>
  <si>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</si>
  <si>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</si>
  <si>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</si>
  <si>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</si>
  <si>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</si>
  <si>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</si>
  <si>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</si>
  <si>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</si>
  <si>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</si>
  <si>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</si>
  <si>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</si>
  <si>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</si>
  <si>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</si>
  <si>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</si>
  <si>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</si>
  <si>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</si>
  <si>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</si>
  <si>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</si>
  <si>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</si>
  <si>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</si>
  <si>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</si>
  <si>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</si>
  <si>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</si>
  <si>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</si>
  <si>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</si>
  <si>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</si>
  <si>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</si>
  <si>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</si>
  <si>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</si>
  <si>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</si>
  <si>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</si>
  <si>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</si>
  <si>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</si>
  <si>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</si>
  <si>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</si>
  <si>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</si>
  <si>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</si>
  <si>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</si>
  <si>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</si>
  <si>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</si>
  <si>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</si>
  <si>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</si>
  <si>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</si>
  <si>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</si>
  <si>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</si>
  <si>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</si>
  <si>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</si>
  <si>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</si>
  <si>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</si>
  <si>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</si>
  <si>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</si>
  <si>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</si>
  <si>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</si>
  <si>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</si>
  <si>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</si>
  <si>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</si>
  <si>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</si>
  <si>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</si>
  <si>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</si>
  <si>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</si>
  <si>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</si>
  <si>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</si>
  <si>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</si>
  <si>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</si>
  <si>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</si>
  <si>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</si>
  <si>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</si>
  <si>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</si>
  <si>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</si>
  <si>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</si>
  <si>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</si>
  <si>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</si>
  <si>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</si>
  <si>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</si>
  <si>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</si>
  <si>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</si>
  <si>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</si>
  <si>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</si>
  <si>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</si>
  <si>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</si>
  <si>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</si>
  <si>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</si>
  <si>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</si>
  <si>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</si>
  <si>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</si>
  <si>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</si>
  <si>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</si>
  <si>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</si>
  <si>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</si>
  <si>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</si>
  <si>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</si>
  <si>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</si>
  <si>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</si>
  <si>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</si>
  <si>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</si>
  <si>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</si>
  <si>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</si>
  <si>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</si>
  <si>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</si>
  <si>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</si>
  <si>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</si>
  <si>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</si>
  <si>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</si>
  <si>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</si>
  <si>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</si>
  <si>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</si>
  <si>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</si>
  <si>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</si>
  <si>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</si>
  <si>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</si>
  <si>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</si>
  <si>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</si>
  <si>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</si>
  <si>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</si>
  <si>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</si>
  <si>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</si>
  <si>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</si>
  <si>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</si>
  <si>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</si>
  <si>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</si>
  <si>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</si>
  <si>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</si>
  <si>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</si>
  <si>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</si>
  <si>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</si>
  <si>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</si>
  <si>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</si>
  <si>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</si>
  <si>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</si>
  <si>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</si>
  <si>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</si>
  <si>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</si>
  <si>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</si>
  <si>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</si>
  <si>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</si>
  <si>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</si>
  <si>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</si>
  <si>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</si>
  <si>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</si>
  <si>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</si>
  <si>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</si>
  <si>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</si>
  <si>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</si>
  <si>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</si>
  <si>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</si>
  <si>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</si>
  <si>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</si>
  <si>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</si>
  <si>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</si>
  <si>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</si>
  <si>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</si>
  <si>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</si>
  <si>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</si>
  <si>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</si>
  <si>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</si>
  <si>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</si>
  <si>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</si>
  <si>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</si>
  <si>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</si>
  <si>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</si>
  <si>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</si>
  <si>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</si>
  <si>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</si>
  <si>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</si>
  <si>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</si>
  <si>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</si>
  <si>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</si>
  <si>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</si>
  <si>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</si>
  <si>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</si>
  <si>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</si>
  <si>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</si>
  <si>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</si>
  <si>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</si>
  <si>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</si>
  <si>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</si>
  <si>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</si>
  <si>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</si>
  <si>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</si>
  <si>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</si>
  <si>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</si>
  <si>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</si>
  <si>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</si>
  <si>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</si>
  <si>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</si>
  <si>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</si>
  <si>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</si>
  <si>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</si>
  <si>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</si>
  <si>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</si>
  <si>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</si>
  <si>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</si>
  <si>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</si>
  <si>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</si>
  <si>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</si>
  <si>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</si>
  <si>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</si>
  <si>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</si>
  <si>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</si>
  <si>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</si>
  <si>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</si>
  <si>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</si>
  <si>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</si>
  <si>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</si>
  <si>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</si>
  <si>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</si>
  <si>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</si>
  <si>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</si>
  <si>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</si>
  <si>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</si>
  <si>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</si>
  <si>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</si>
  <si>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</si>
  <si>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</si>
  <si>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</si>
  <si>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</si>
  <si>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</si>
  <si>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</si>
  <si>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</si>
  <si>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</si>
  <si>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</si>
  <si>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</si>
  <si>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</si>
  <si>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</si>
  <si>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</si>
  <si>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</si>
  <si>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</si>
  <si>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</si>
  <si>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</si>
  <si>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</si>
  <si>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</si>
  <si>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</si>
  <si>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</si>
  <si>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</si>
  <si>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</si>
  <si>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</si>
  <si>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</si>
  <si>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</si>
  <si>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</si>
  <si>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</si>
  <si>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</si>
  <si>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</si>
  <si>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</si>
  <si>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</si>
  <si>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</si>
  <si>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</si>
  <si>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</si>
  <si>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</si>
  <si>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</si>
  <si>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</si>
  <si>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</si>
  <si>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</si>
  <si>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</si>
  <si>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</si>
  <si>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</si>
  <si>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</si>
  <si>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</si>
  <si>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</si>
  <si>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</si>
  <si>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</si>
  <si>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</si>
  <si>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</si>
  <si>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</si>
  <si>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</si>
  <si>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</si>
  <si>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</si>
  <si>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</si>
  <si>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</si>
  <si>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</si>
  <si>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</si>
  <si>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</si>
  <si>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</si>
  <si>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</si>
  <si>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</si>
  <si>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</si>
  <si>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</si>
  <si>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</si>
  <si>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</si>
  <si>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</si>
  <si>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</si>
  <si>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</si>
  <si>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</si>
  <si>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</si>
  <si>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</si>
  <si>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</si>
  <si>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</si>
  <si>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</si>
  <si>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</si>
  <si>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</si>
  <si>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</si>
  <si>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</si>
  <si>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</si>
  <si>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</si>
  <si>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</si>
  <si>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</si>
  <si>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</si>
  <si>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</si>
  <si>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</si>
  <si>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</si>
  <si>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</si>
  <si>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</si>
  <si>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</si>
  <si>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</si>
  <si>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</si>
  <si>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</si>
  <si>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</si>
  <si>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</si>
  <si>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</si>
  <si>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</si>
  <si>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</si>
  <si>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</si>
  <si>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</si>
  <si>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</si>
  <si>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</si>
  <si>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</si>
  <si>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</si>
  <si>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</si>
  <si>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</si>
  <si>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</si>
  <si>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</si>
  <si>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</si>
  <si>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</si>
  <si>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</si>
  <si>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</si>
  <si>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</si>
  <si>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</si>
  <si>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</si>
  <si>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</si>
  <si>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</si>
  <si>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</si>
  <si>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</si>
  <si>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</si>
  <si>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</si>
  <si>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</si>
  <si>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</si>
  <si>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</si>
  <si>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</si>
  <si>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</si>
  <si>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</si>
  <si>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</si>
  <si>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</si>
  <si>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</si>
  <si>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</si>
  <si>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</si>
  <si>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</si>
  <si>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</si>
  <si>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</si>
  <si>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</si>
  <si>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</si>
  <si>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</si>
  <si>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</si>
  <si>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</si>
  <si>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</si>
  <si>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</si>
  <si>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</si>
  <si>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</si>
  <si>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</si>
  <si>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</si>
  <si>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</si>
  <si>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</si>
  <si>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</si>
  <si>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</si>
  <si>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</si>
  <si>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</si>
  <si>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</si>
  <si>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</si>
  <si>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</si>
  <si>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</si>
  <si>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</si>
  <si>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</si>
  <si>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</si>
  <si>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</si>
  <si>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</si>
  <si>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</si>
  <si>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</si>
  <si>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</si>
  <si>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</si>
  <si>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</si>
  <si>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</si>
  <si>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</si>
  <si>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</si>
  <si>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</si>
  <si>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</si>
  <si>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</si>
  <si>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</si>
  <si>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</si>
  <si>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</si>
  <si>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</si>
  <si>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</si>
  <si>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</si>
  <si>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</si>
  <si>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</si>
  <si>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</si>
  <si>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</si>
  <si>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</si>
  <si>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</si>
  <si>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</si>
  <si>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</si>
  <si>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</si>
  <si>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</si>
  <si>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</si>
  <si>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</si>
  <si>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</si>
  <si>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</si>
  <si>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</si>
  <si>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</si>
  <si>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</si>
  <si>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</si>
  <si>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</si>
  <si>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</si>
  <si>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</si>
  <si>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</si>
  <si>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</si>
  <si>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</si>
  <si>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</si>
  <si>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</si>
  <si>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</si>
  <si>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</si>
  <si>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</si>
  <si>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</si>
  <si>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</si>
  <si>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</si>
  <si>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</si>
  <si>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</si>
  <si>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</si>
  <si>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</si>
  <si>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</si>
  <si>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</si>
  <si>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</si>
  <si>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</si>
  <si>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</si>
  <si>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</si>
  <si>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</si>
  <si>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</si>
  <si>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</si>
  <si>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</si>
  <si>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</si>
  <si>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</si>
  <si>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</si>
  <si>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</si>
  <si>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</si>
  <si>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</si>
  <si>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</si>
  <si>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</si>
  <si>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</si>
  <si>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</si>
  <si>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</si>
  <si>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</si>
  <si>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</si>
  <si>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</si>
  <si>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</si>
  <si>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</si>
  <si>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</si>
  <si>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</si>
  <si>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</si>
  <si>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</si>
  <si>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</si>
  <si>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</si>
  <si>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</si>
  <si>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</si>
  <si>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</si>
  <si>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</si>
  <si>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</si>
  <si>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</si>
  <si>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</si>
  <si>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</si>
  <si>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</si>
  <si>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</si>
  <si>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</si>
  <si>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</si>
  <si>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</si>
  <si>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</si>
  <si>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</si>
  <si>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</si>
  <si>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</si>
  <si>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</si>
  <si>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</si>
  <si>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</si>
  <si>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</si>
  <si>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</si>
  <si>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</si>
  <si>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</si>
  <si>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</si>
  <si>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</si>
  <si>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</si>
  <si>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</si>
  <si>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</si>
  <si>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</si>
  <si>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</si>
  <si>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</si>
  <si>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</si>
  <si>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</si>
  <si>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</si>
  <si>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</si>
  <si>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</si>
  <si>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</si>
  <si>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</si>
  <si>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</si>
  <si>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</si>
  <si>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</si>
  <si>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</si>
  <si>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</si>
  <si>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</si>
  <si>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</si>
  <si>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</si>
  <si>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</si>
  <si>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</si>
  <si>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</si>
  <si>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</si>
  <si>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</si>
  <si>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</si>
  <si>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</si>
  <si>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</si>
  <si>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</si>
  <si>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</si>
  <si>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</si>
  <si>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</si>
  <si>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</si>
  <si>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</si>
  <si>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</si>
  <si>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</si>
  <si>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</si>
  <si>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</si>
  <si>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</si>
  <si>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</si>
  <si>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</si>
  <si>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</si>
  <si>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</si>
  <si>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</si>
  <si>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</si>
  <si>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</si>
  <si>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</si>
  <si>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</si>
  <si>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</si>
  <si>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</si>
  <si>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</si>
  <si>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</si>
  <si>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</si>
  <si>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</si>
  <si>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</si>
  <si>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</si>
  <si>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</si>
  <si>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</si>
  <si>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</si>
  <si>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</si>
  <si>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</si>
  <si>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</si>
  <si>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</si>
  <si>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</si>
  <si>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</si>
  <si>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</si>
  <si>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</si>
  <si>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</si>
  <si>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</si>
  <si>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</si>
  <si>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</si>
  <si>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</si>
  <si>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</si>
  <si>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</si>
  <si>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</si>
  <si>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</si>
  <si>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</si>
  <si>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</si>
  <si>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</si>
  <si>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</si>
  <si>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</si>
  <si>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</si>
  <si>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</si>
  <si>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</si>
  <si>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</si>
  <si>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</si>
  <si>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</si>
  <si>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</si>
  <si>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</si>
  <si>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</si>
  <si>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</si>
  <si>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</si>
  <si>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</si>
  <si>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</si>
  <si>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</si>
  <si>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</si>
  <si>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</si>
  <si>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</si>
  <si>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</si>
  <si>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</si>
  <si>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</si>
  <si>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</si>
  <si>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</si>
  <si>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</si>
  <si>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</si>
  <si>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</si>
  <si>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</si>
  <si>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</si>
  <si>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</si>
  <si>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</si>
  <si>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</si>
  <si>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</si>
  <si>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</si>
  <si>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</si>
  <si>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</si>
  <si>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</si>
  <si>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</si>
  <si>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</si>
  <si>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</si>
  <si>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</si>
  <si>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</si>
  <si>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</si>
  <si>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</si>
  <si>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</si>
  <si>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</si>
  <si>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</si>
  <si>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</si>
  <si>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</si>
  <si>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</si>
  <si>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</si>
  <si>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</si>
  <si>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</si>
  <si>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</si>
  <si>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</si>
  <si>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</si>
  <si>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</si>
  <si>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</si>
  <si>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</si>
  <si>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</si>
  <si>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</si>
  <si>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</si>
  <si>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</si>
  <si>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</si>
  <si>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</si>
  <si>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</si>
  <si>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</si>
  <si>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</si>
  <si>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</si>
  <si>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</si>
  <si>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</si>
  <si>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</si>
  <si>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</si>
  <si>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</si>
  <si>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</si>
  <si>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</si>
  <si>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</si>
  <si>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</si>
  <si>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</si>
  <si>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</si>
  <si>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</si>
  <si>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</si>
  <si>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</si>
  <si>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</si>
  <si>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</si>
  <si>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</si>
  <si>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</si>
  <si>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</si>
  <si>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</si>
  <si>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</si>
  <si>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</si>
  <si>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</si>
  <si>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</si>
  <si>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</si>
  <si>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</si>
  <si>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</si>
  <si>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</si>
  <si>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</si>
  <si>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</si>
  <si>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</si>
  <si>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</si>
  <si>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</si>
  <si>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</si>
  <si>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</si>
  <si>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</si>
  <si>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</si>
  <si>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</si>
  <si>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</si>
  <si>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</si>
  <si>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</si>
  <si>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</si>
  <si>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</si>
  <si>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</si>
  <si>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</si>
  <si>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</si>
  <si>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</si>
  <si>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</si>
  <si>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</si>
  <si>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</si>
  <si>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</si>
  <si>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</si>
  <si>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</si>
  <si>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</si>
  <si>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</si>
  <si>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</si>
  <si>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</si>
  <si>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</si>
  <si>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</si>
  <si>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</si>
  <si>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</si>
  <si>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</si>
  <si>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</si>
  <si>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</si>
  <si>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</si>
  <si>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</si>
  <si>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</si>
  <si>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</si>
  <si>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</si>
  <si>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</si>
  <si>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</si>
  <si>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</si>
  <si>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</si>
  <si>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</si>
  <si>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</si>
  <si>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</si>
  <si>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</si>
  <si>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</si>
  <si>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</si>
  <si>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</si>
  <si>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</si>
  <si>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</si>
  <si>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</si>
  <si>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</si>
  <si>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</si>
  <si>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</si>
  <si>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</si>
  <si>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</si>
  <si>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</si>
  <si>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</si>
  <si>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</si>
  <si>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</si>
  <si>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</si>
  <si>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</si>
  <si>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</si>
  <si>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</si>
  <si>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</si>
  <si>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</si>
  <si>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</si>
  <si>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</si>
  <si>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</si>
  <si>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</si>
  <si>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</si>
  <si>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</si>
  <si>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</si>
  <si>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</si>
  <si>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</si>
  <si>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</si>
  <si>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</si>
  <si>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</si>
  <si>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</si>
  <si>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</si>
  <si>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</si>
  <si>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</si>
  <si>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</si>
  <si>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</si>
  <si>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</si>
  <si>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</si>
  <si>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</si>
  <si>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</si>
  <si>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</si>
  <si>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</si>
  <si>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</si>
  <si>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</si>
  <si>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</si>
  <si>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</si>
  <si>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</si>
  <si>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</si>
  <si>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</si>
  <si>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</si>
  <si>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</si>
  <si>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</si>
  <si>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</si>
  <si>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</si>
  <si>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</si>
  <si>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</si>
  <si>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</si>
  <si>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</si>
  <si>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</si>
  <si>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</si>
  <si>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</si>
  <si>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</si>
  <si>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</si>
  <si>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</si>
  <si>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</si>
  <si>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</si>
  <si>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</si>
  <si>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</si>
  <si>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</si>
  <si>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</si>
  <si>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</si>
  <si>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</si>
  <si>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</si>
  <si>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</si>
  <si>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</si>
  <si>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</si>
  <si>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</si>
  <si>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</si>
  <si>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</si>
  <si>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</si>
  <si>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</si>
  <si>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</si>
  <si>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</si>
  <si>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</si>
  <si>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</si>
  <si>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</si>
  <si>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</si>
  <si>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</si>
  <si>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</si>
  <si>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</si>
  <si>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</si>
  <si>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</si>
  <si>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</si>
  <si>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</si>
  <si>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</si>
  <si>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</si>
  <si>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</si>
  <si>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</si>
  <si>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</si>
  <si>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</si>
  <si>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</si>
  <si>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</si>
  <si>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</si>
  <si>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</si>
  <si>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</si>
  <si>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</si>
  <si>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</si>
  <si>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</si>
  <si>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</si>
  <si>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</si>
  <si>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</si>
  <si>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</si>
  <si>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</si>
  <si>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</si>
  <si>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</si>
  <si>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</si>
  <si>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</si>
  <si>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</si>
  <si>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</si>
  <si>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</si>
  <si>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</si>
  <si>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</si>
  <si>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</si>
  <si>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</si>
  <si>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</si>
  <si>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</si>
  <si>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</si>
  <si>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</si>
  <si>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</si>
  <si>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</si>
  <si>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</si>
  <si>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</si>
  <si>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</si>
  <si>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</si>
  <si>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</si>
  <si>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</si>
  <si>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</si>
  <si>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</si>
  <si>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</si>
  <si>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</si>
  <si>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</si>
  <si>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</si>
  <si>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</si>
  <si>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</si>
  <si>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</si>
  <si>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</si>
  <si>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</si>
  <si>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</si>
  <si>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</si>
  <si>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</si>
  <si>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</si>
  <si>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</si>
  <si>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</si>
  <si>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</si>
  <si>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</si>
  <si>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</si>
  <si>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</si>
  <si>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</si>
  <si>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</si>
  <si>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</si>
  <si>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</si>
  <si>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</si>
  <si>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</si>
  <si>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</si>
  <si>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</si>
  <si>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</si>
  <si>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</si>
  <si>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</si>
  <si>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</si>
  <si>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</si>
  <si>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</si>
  <si>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</si>
  <si>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</si>
  <si>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</si>
  <si>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</si>
  <si>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</si>
  <si>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</si>
  <si>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</si>
  <si>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</si>
  <si>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</si>
  <si>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</si>
  <si>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</si>
  <si>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</si>
  <si>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</si>
  <si>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</si>
  <si>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</si>
  <si>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</si>
  <si>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</si>
  <si>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</si>
  <si>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</si>
  <si>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</si>
  <si>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</si>
  <si>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</si>
  <si>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</si>
  <si>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</si>
  <si>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</si>
  <si>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</si>
  <si>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</si>
  <si>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</si>
  <si>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</si>
  <si>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</si>
  <si>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</si>
  <si>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</si>
  <si>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</si>
  <si>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</si>
  <si>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</si>
  <si>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</si>
  <si>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</si>
  <si>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</si>
  <si>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</si>
  <si>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</si>
  <si>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</si>
  <si>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</si>
  <si>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</si>
  <si>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</si>
  <si>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</si>
  <si>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</si>
  <si>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</si>
  <si>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</si>
  <si>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</si>
  <si>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</si>
  <si>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</si>
  <si>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</si>
  <si>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</si>
  <si>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</si>
  <si>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</si>
  <si>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</si>
  <si>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</si>
  <si>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</si>
  <si>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</si>
  <si>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</si>
  <si>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</si>
  <si>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</si>
  <si>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</si>
  <si>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</si>
  <si>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</si>
  <si>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</si>
  <si>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</si>
  <si>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</si>
  <si>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</si>
  <si>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</si>
  <si>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</si>
  <si>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</si>
  <si>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</si>
  <si>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</si>
  <si>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</si>
  <si>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</si>
  <si>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</si>
  <si>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</si>
  <si>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</si>
  <si>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</si>
  <si>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</si>
  <si>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</si>
  <si>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</si>
  <si>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</si>
  <si>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</si>
  <si>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</si>
  <si>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</si>
  <si>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</si>
  <si>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</si>
  <si>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</si>
  <si>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</si>
  <si>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</si>
  <si>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</si>
  <si>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</si>
  <si>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</si>
  <si>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</si>
  <si>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</si>
  <si>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</si>
  <si>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</si>
  <si>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</si>
  <si>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</si>
  <si>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</si>
  <si>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</si>
  <si>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</si>
  <si>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</si>
  <si>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</si>
  <si>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</si>
  <si>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</si>
  <si>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</si>
  <si>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</si>
  <si>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</si>
  <si>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</si>
  <si>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</si>
  <si>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</si>
  <si>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</si>
  <si>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</si>
  <si>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</si>
  <si>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</si>
  <si>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</si>
  <si>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</si>
  <si>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</si>
  <si>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</si>
  <si>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</si>
  <si>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</si>
  <si>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</si>
  <si>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</si>
  <si>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</si>
  <si>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</si>
  <si>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</si>
  <si>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</si>
  <si>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</si>
  <si>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</si>
  <si>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</si>
  <si>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</si>
  <si>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</si>
  <si>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</si>
  <si>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</si>
  <si>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</si>
  <si>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</si>
  <si>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</si>
  <si>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</si>
  <si>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</si>
  <si>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</si>
  <si>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</si>
  <si>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</si>
  <si>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</si>
  <si>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</si>
  <si>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</si>
  <si>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</si>
  <si>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</si>
  <si>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</si>
  <si>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</si>
  <si>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</si>
  <si>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</si>
  <si>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</si>
  <si>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</si>
  <si>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</si>
  <si>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</si>
  <si>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</si>
  <si>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</si>
  <si>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</si>
  <si>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</si>
  <si>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</si>
  <si>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</si>
  <si>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</si>
  <si>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</si>
  <si>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</si>
  <si>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</si>
  <si>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</si>
  <si>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</si>
  <si>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</si>
  <si>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</si>
  <si>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</si>
  <si>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</si>
  <si>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</si>
  <si>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</si>
  <si>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</si>
  <si>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</si>
  <si>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</si>
  <si>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</si>
  <si>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</si>
  <si>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</si>
  <si>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</si>
  <si>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</si>
  <si>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</si>
  <si>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</si>
  <si>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</si>
  <si>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</si>
  <si>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</si>
  <si>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</si>
  <si>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</si>
  <si>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</si>
  <si>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</si>
  <si>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</si>
  <si>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</si>
  <si>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</si>
  <si>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</si>
  <si>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</si>
  <si>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</si>
  <si>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</si>
  <si>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</si>
  <si>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</si>
  <si>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</si>
  <si>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</si>
  <si>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</si>
  <si>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</si>
  <si>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</si>
  <si>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</si>
  <si>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</si>
  <si>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</si>
  <si>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</si>
  <si>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</si>
  <si>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</si>
  <si>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</si>
  <si>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</si>
  <si>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</si>
  <si>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</si>
  <si>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</si>
  <si>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</si>
  <si>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</si>
  <si>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</si>
  <si>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</si>
  <si>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</si>
  <si>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</si>
  <si>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</si>
  <si>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</si>
  <si>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</si>
  <si>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</si>
  <si>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</si>
  <si>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</si>
  <si>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</si>
  <si>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</si>
  <si>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</si>
  <si>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</si>
  <si>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</si>
  <si>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</si>
  <si>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</si>
  <si>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</si>
  <si>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</si>
  <si>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</si>
  <si>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</si>
  <si>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</si>
  <si>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</si>
  <si>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</si>
  <si>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</si>
  <si>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</si>
  <si>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</si>
  <si>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</si>
  <si>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</si>
  <si>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</si>
  <si>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</si>
  <si>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</si>
  <si>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</si>
  <si>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</si>
  <si>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</si>
  <si>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</si>
  <si>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</si>
  <si>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</si>
  <si>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</si>
  <si>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</si>
  <si>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</si>
  <si>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</si>
  <si>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</si>
  <si>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</si>
  <si>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</si>
  <si>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</si>
  <si>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</si>
  <si>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</si>
  <si>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</si>
  <si>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</si>
  <si>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</si>
  <si>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</si>
  <si>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</si>
  <si>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</si>
  <si>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</si>
  <si>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</si>
  <si>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</si>
  <si>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</si>
  <si>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</si>
  <si>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</si>
  <si>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</si>
  <si>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</si>
  <si>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</si>
  <si>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</si>
  <si>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</si>
  <si>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</si>
  <si>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</si>
  <si>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</si>
  <si>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</si>
  <si>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</si>
  <si>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</si>
  <si>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</si>
  <si>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</si>
  <si>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</si>
  <si>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</si>
  <si>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</si>
  <si>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</si>
  <si>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</si>
  <si>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</si>
  <si>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</si>
  <si>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</si>
  <si>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</si>
  <si>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</si>
  <si>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</si>
  <si>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</si>
  <si>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</si>
  <si>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</si>
  <si>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</si>
  <si>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</si>
  <si>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</si>
  <si>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</si>
  <si>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</si>
  <si>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</si>
  <si>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</si>
  <si>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</si>
  <si>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</si>
  <si>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</si>
  <si>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</si>
  <si>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</si>
  <si>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</si>
  <si>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</si>
  <si>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</si>
  <si>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</si>
  <si>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</si>
  <si>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</si>
  <si>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</si>
  <si>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</si>
  <si>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</si>
  <si>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</si>
  <si>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</si>
  <si>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</si>
  <si>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</si>
  <si>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</si>
  <si>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</si>
  <si>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</si>
  <si>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</si>
  <si>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</si>
  <si>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</si>
  <si>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</si>
  <si>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</si>
  <si>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</si>
  <si>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</si>
  <si>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</si>
  <si>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</si>
  <si>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</si>
  <si>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</si>
  <si>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</si>
  <si>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</si>
  <si>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</si>
  <si>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</si>
  <si>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</si>
  <si>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</si>
  <si>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</si>
  <si>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</si>
  <si>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</si>
  <si>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</si>
  <si>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</si>
  <si>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</si>
  <si>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</si>
  <si>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</si>
  <si>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</si>
  <si>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</si>
  <si>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</si>
  <si>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</si>
  <si>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</si>
  <si>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</si>
  <si>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</si>
  <si>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</si>
  <si>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</si>
  <si>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</si>
  <si>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</si>
  <si>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</si>
  <si>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</si>
  <si>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</si>
  <si>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</si>
  <si>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</si>
  <si>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</si>
  <si>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</si>
  <si>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</si>
  <si>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</si>
  <si>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</si>
  <si>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</si>
  <si>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</si>
  <si>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</si>
  <si>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</si>
  <si>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</si>
  <si>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</si>
  <si>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</si>
  <si>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</si>
  <si>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</si>
  <si>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</si>
  <si>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</si>
  <si>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</si>
  <si>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</si>
  <si>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</si>
  <si>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</si>
  <si>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</si>
  <si>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</si>
  <si>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</si>
  <si>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</si>
  <si>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</si>
  <si>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</si>
  <si>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</si>
  <si>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</si>
  <si>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</si>
  <si>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</si>
  <si>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</si>
  <si>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</si>
  <si>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</si>
  <si>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</si>
  <si>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</si>
  <si>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</si>
  <si>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</si>
  <si>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</si>
  <si>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</si>
  <si>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</si>
  <si>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</si>
  <si>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</si>
  <si>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</si>
  <si>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</si>
  <si>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</si>
  <si>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</si>
  <si>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</si>
  <si>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</si>
  <si>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</si>
  <si>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</si>
  <si>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</si>
  <si>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</si>
  <si>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</si>
  <si>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</si>
  <si>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</si>
  <si>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</si>
  <si>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</si>
  <si>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</si>
  <si>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</si>
  <si>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</si>
  <si>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</si>
  <si>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</si>
  <si>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</si>
  <si>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</si>
  <si>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</si>
  <si>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</si>
  <si>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</si>
  <si>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</si>
  <si>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</si>
  <si>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</si>
  <si>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</si>
  <si>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</si>
  <si>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</si>
  <si>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</si>
  <si>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</si>
  <si>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</si>
  <si>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</si>
  <si>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</si>
  <si>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</si>
  <si>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</si>
  <si>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</si>
  <si>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</si>
  <si>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</si>
  <si>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</si>
  <si>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</si>
  <si>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</si>
  <si>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</si>
  <si>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</si>
  <si>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</si>
  <si>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</si>
  <si>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</si>
  <si>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</si>
  <si>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</si>
  <si>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</si>
  <si>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</si>
  <si>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</si>
  <si>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</si>
  <si>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</si>
  <si>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</si>
  <si>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</si>
  <si>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</si>
  <si>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</si>
  <si>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</si>
  <si>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</si>
  <si>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</si>
  <si>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</si>
  <si>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</si>
  <si>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</si>
  <si>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</si>
  <si>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</si>
  <si>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</si>
  <si>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</si>
  <si>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</si>
  <si>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</si>
  <si>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</si>
  <si>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</si>
  <si>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</si>
  <si>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</si>
  <si>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</si>
  <si>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</si>
  <si>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</si>
  <si>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</si>
  <si>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</si>
  <si>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</si>
  <si>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</si>
  <si>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</si>
  <si>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</si>
  <si>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</si>
  <si>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</si>
  <si>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</si>
  <si>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</si>
  <si>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</si>
  <si>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</si>
  <si>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</si>
  <si>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</si>
  <si>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</si>
  <si>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</si>
  <si>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</si>
  <si>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</si>
  <si>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</si>
  <si>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</si>
  <si>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</si>
  <si>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</si>
  <si>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</si>
  <si>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</si>
  <si>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</si>
  <si>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</si>
  <si>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</si>
  <si>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</si>
  <si>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</si>
  <si>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</si>
  <si>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</si>
  <si>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</si>
  <si>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</si>
  <si>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</si>
  <si>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</si>
  <si>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</si>
  <si>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</si>
  <si>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</si>
  <si>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</si>
  <si>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</si>
  <si>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</si>
  <si>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</si>
  <si>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</si>
  <si>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</si>
  <si>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</si>
  <si>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</si>
  <si>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</si>
  <si>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</si>
  <si>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</si>
  <si>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</si>
  <si>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</si>
  <si>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</si>
  <si>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</si>
  <si>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</si>
  <si>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</si>
  <si>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</si>
  <si>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</si>
  <si>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</si>
  <si>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</si>
  <si>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</si>
  <si>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</si>
  <si>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</si>
  <si>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</si>
  <si>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</si>
  <si>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</si>
  <si>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</si>
  <si>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</si>
  <si>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</si>
  <si>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</si>
  <si>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</si>
  <si>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</si>
  <si>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</si>
  <si>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</si>
  <si>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</si>
  <si>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</si>
  <si>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</si>
  <si>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</si>
  <si>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</si>
  <si>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</si>
  <si>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</si>
  <si>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</si>
  <si>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</si>
  <si>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</si>
  <si>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</si>
  <si>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</si>
  <si>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</si>
  <si>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</si>
  <si>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</si>
  <si>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</si>
  <si>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</si>
  <si>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</si>
  <si>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</si>
  <si>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</si>
  <si>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</si>
  <si>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</si>
  <si>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</si>
  <si>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</si>
  <si>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</si>
  <si>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</si>
  <si>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</si>
  <si>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</si>
  <si>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</si>
  <si>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</si>
  <si>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</si>
  <si>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</si>
  <si>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</si>
  <si>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</si>
  <si>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</si>
  <si>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</si>
  <si>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</si>
  <si>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</si>
  <si>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</si>
  <si>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</si>
  <si>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</si>
  <si>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</si>
  <si>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</si>
  <si>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</si>
  <si>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</si>
  <si>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</si>
  <si>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</si>
  <si>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</si>
  <si>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</si>
  <si>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</si>
  <si>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</si>
  <si>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</si>
  <si>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</si>
  <si>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</si>
  <si>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</si>
  <si>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</si>
  <si>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</si>
  <si>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</si>
  <si>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</si>
  <si>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</si>
  <si>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</si>
  <si>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</si>
  <si>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</si>
  <si>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</si>
  <si>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</si>
  <si>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</si>
  <si>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</si>
  <si>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</si>
  <si>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</si>
  <si>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</si>
  <si>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</si>
  <si>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</si>
  <si>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</si>
  <si>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</si>
  <si>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</si>
  <si>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</si>
  <si>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</si>
  <si>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</si>
  <si>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</si>
  <si>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</si>
  <si>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</si>
  <si>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</si>
  <si>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</si>
  <si>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</si>
  <si>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</si>
  <si>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</si>
  <si>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</si>
  <si>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</si>
  <si>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</si>
  <si>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</si>
  <si>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</si>
  <si>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</si>
  <si>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</si>
  <si>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</si>
  <si>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</si>
  <si>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</si>
  <si>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</si>
  <si>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</si>
  <si>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</si>
  <si>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</si>
  <si>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</si>
  <si>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</si>
  <si>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</si>
  <si>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</si>
  <si>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</si>
  <si>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</si>
  <si>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</si>
  <si>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</si>
  <si>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</si>
  <si>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</si>
  <si>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</si>
  <si>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</si>
  <si>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</si>
  <si>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</si>
  <si>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</si>
  <si>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</si>
  <si>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</si>
  <si>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</si>
  <si>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</si>
  <si>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</si>
  <si>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</si>
  <si>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</si>
  <si>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</si>
  <si>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</si>
  <si>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</si>
  <si>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</si>
  <si>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</si>
  <si>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</si>
  <si>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</si>
  <si>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</si>
  <si>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</si>
  <si>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</si>
  <si>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</si>
  <si>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</si>
  <si>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</si>
  <si>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</si>
  <si>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</si>
  <si>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</si>
  <si>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</si>
  <si>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</si>
  <si>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</si>
  <si>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</si>
  <si>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</si>
  <si>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</si>
  <si>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</si>
  <si>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</si>
  <si>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</si>
  <si>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</si>
  <si>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</si>
  <si>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</si>
  <si>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</si>
  <si>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</si>
  <si>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</si>
  <si>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</si>
  <si>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</si>
  <si>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</si>
  <si>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</si>
  <si>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</si>
  <si>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</si>
  <si>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</si>
  <si>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</si>
  <si>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</si>
  <si>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</si>
  <si>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</si>
  <si>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</si>
  <si>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</si>
  <si>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</si>
  <si>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</si>
  <si>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</si>
  <si>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</si>
  <si>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</si>
  <si>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</si>
  <si>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</si>
  <si>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</si>
  <si>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</si>
  <si>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</si>
  <si>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</si>
  <si>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</si>
  <si>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</si>
  <si>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</si>
  <si>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</si>
  <si>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</si>
  <si>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</si>
  <si>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</si>
  <si>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</si>
  <si>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</si>
  <si>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</si>
  <si>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</si>
  <si>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</si>
  <si>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</si>
  <si>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</si>
  <si>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</si>
  <si>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</si>
  <si>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</si>
  <si>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</si>
  <si>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</si>
  <si>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</si>
  <si>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</si>
  <si>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</si>
  <si>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</si>
  <si>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</si>
  <si>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</si>
  <si>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</si>
  <si>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</si>
  <si>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</si>
  <si>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</si>
  <si>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</si>
  <si>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</si>
  <si>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</si>
  <si>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</si>
  <si>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</si>
  <si>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</si>
  <si>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</si>
  <si>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</si>
  <si>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</si>
  <si>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</si>
  <si>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</si>
  <si>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</si>
  <si>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</si>
  <si>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</si>
  <si>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</si>
  <si>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</si>
  <si>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</si>
  <si>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</si>
  <si>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</si>
  <si>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</si>
  <si>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</si>
  <si>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</si>
  <si>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</si>
  <si>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</si>
  <si>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</si>
  <si>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</si>
  <si>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</si>
  <si>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</si>
  <si>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</si>
  <si>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</si>
  <si>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</si>
  <si>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</si>
  <si>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</si>
  <si>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</si>
  <si>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</si>
  <si>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</si>
  <si>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</si>
  <si>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</si>
  <si>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</si>
  <si>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</si>
  <si>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</si>
  <si>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</si>
  <si>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</si>
  <si>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</si>
  <si>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</si>
  <si>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</si>
  <si>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</si>
  <si>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</si>
  <si>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</si>
  <si>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</si>
  <si>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</si>
  <si>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</si>
  <si>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</si>
  <si>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</si>
  <si>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</si>
  <si>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</si>
  <si>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</si>
  <si>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</si>
  <si>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</si>
  <si>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</si>
  <si>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</si>
  <si>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</si>
  <si>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</si>
  <si>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</si>
  <si>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</si>
  <si>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</si>
  <si>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</si>
  <si>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</si>
  <si>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</si>
  <si>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</si>
  <si>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</si>
  <si>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</si>
  <si>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</si>
  <si>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</si>
  <si>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</si>
  <si>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</si>
  <si>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</si>
  <si>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</si>
  <si>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</si>
  <si>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</si>
  <si>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</si>
  <si>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</si>
  <si>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</si>
  <si>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</si>
  <si>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</si>
  <si>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</si>
  <si>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</si>
  <si>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</si>
  <si>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</si>
  <si>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</si>
  <si>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</si>
  <si>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</si>
  <si>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</si>
  <si>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</si>
  <si>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</si>
  <si>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</si>
  <si>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</si>
  <si>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</si>
  <si>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</si>
  <si>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</si>
  <si>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</si>
  <si>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</si>
  <si>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</si>
  <si>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</si>
  <si>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</si>
  <si>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</si>
  <si>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</si>
  <si>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</si>
  <si>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</si>
  <si>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</si>
  <si>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</si>
  <si>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</si>
  <si>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</si>
  <si>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</si>
  <si>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</si>
  <si>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</si>
  <si>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</si>
  <si>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</si>
  <si>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</si>
  <si>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</si>
  <si>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</si>
  <si>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</si>
  <si>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</si>
  <si>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</si>
  <si>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</si>
  <si>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</si>
  <si>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</si>
  <si>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</si>
  <si>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</si>
  <si>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</si>
  <si>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</si>
  <si>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</si>
  <si>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</si>
  <si>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</si>
  <si>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</si>
  <si>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</si>
  <si>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</si>
  <si>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</si>
  <si>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</si>
  <si>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</si>
  <si>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</si>
  <si>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</si>
  <si>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</si>
  <si>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</si>
  <si>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</si>
  <si>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</si>
  <si>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</si>
  <si>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</si>
  <si>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</si>
  <si>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</si>
  <si>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</si>
  <si>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</si>
  <si>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</si>
  <si>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</si>
  <si>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</si>
  <si>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</si>
  <si>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</si>
  <si>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</si>
  <si>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</si>
  <si>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</si>
  <si>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</si>
  <si>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</si>
  <si>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</si>
  <si>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</si>
  <si>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</si>
  <si>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</si>
  <si>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</si>
  <si>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</si>
  <si>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</si>
  <si>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</si>
  <si>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</si>
  <si>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</si>
  <si>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</si>
  <si>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</si>
  <si>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</si>
  <si>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</si>
  <si>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</si>
  <si>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</si>
  <si>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</si>
  <si>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</si>
  <si>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</si>
  <si>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</si>
  <si>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</si>
  <si>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</si>
  <si>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</si>
  <si>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</si>
  <si>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</si>
  <si>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</si>
  <si>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</si>
  <si>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</si>
  <si>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</si>
  <si>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</si>
  <si>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</si>
  <si>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</si>
  <si>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</si>
  <si>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</si>
  <si>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</si>
  <si>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</si>
  <si>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</si>
  <si>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</si>
  <si>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</si>
  <si>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</si>
  <si>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</si>
  <si>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</si>
  <si>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</si>
  <si>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</si>
  <si>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</si>
  <si>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</si>
  <si>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</si>
  <si>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</si>
  <si>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</si>
  <si>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</si>
  <si>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</si>
  <si>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</si>
  <si>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</si>
  <si>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</si>
  <si>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</si>
  <si>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</si>
  <si>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</si>
  <si>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</si>
  <si>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</si>
  <si>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</si>
  <si>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</si>
  <si>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</si>
  <si>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</si>
  <si>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</si>
  <si>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</si>
  <si>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</si>
  <si>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</si>
  <si>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</si>
  <si>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</si>
  <si>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</si>
  <si>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</si>
  <si>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</si>
  <si>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</si>
  <si>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</si>
  <si>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</si>
  <si>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</si>
  <si>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</si>
  <si>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</si>
  <si>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</si>
  <si>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</si>
  <si>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</si>
  <si>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</si>
  <si>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</si>
  <si>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</si>
  <si>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</si>
  <si>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</si>
  <si>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</si>
  <si>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</si>
  <si>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</si>
  <si>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</si>
  <si>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</si>
  <si>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</si>
  <si>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</si>
  <si>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</si>
  <si>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</si>
  <si>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</si>
  <si>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</si>
  <si>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</si>
  <si>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</si>
  <si>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</si>
  <si>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</si>
  <si>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</si>
  <si>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</si>
  <si>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</si>
  <si>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</si>
  <si>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</si>
  <si>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</si>
  <si>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</si>
  <si>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</si>
  <si>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</si>
  <si>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</si>
  <si>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</si>
  <si>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</si>
  <si>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</si>
  <si>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</si>
  <si>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</si>
  <si>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</si>
  <si>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</si>
  <si>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</si>
  <si>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</si>
  <si>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</si>
  <si>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</si>
  <si>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</si>
  <si>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</si>
  <si>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</si>
  <si>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</si>
  <si>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</si>
  <si>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</si>
  <si>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</si>
  <si>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</si>
  <si>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</si>
  <si>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</si>
  <si>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</si>
  <si>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</si>
  <si>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</si>
  <si>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</si>
  <si>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</si>
  <si>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</si>
  <si>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</si>
  <si>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</si>
  <si>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</si>
  <si>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</si>
  <si>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</si>
  <si>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</si>
  <si>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</si>
  <si>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</si>
  <si>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</si>
  <si>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</si>
  <si>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</si>
  <si>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</si>
  <si>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</si>
  <si>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</si>
  <si>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</si>
  <si>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</si>
  <si>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</si>
  <si>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</si>
  <si>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</si>
  <si>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</si>
  <si>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</si>
  <si>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</si>
  <si>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</si>
  <si>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</si>
  <si>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</si>
  <si>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</si>
  <si>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</si>
  <si>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</si>
  <si>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</si>
  <si>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</si>
  <si>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</si>
  <si>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</si>
  <si>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</si>
  <si>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</si>
  <si>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</si>
  <si>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</si>
  <si>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</si>
  <si>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</si>
  <si>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</si>
  <si>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</si>
  <si>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</si>
  <si>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</si>
  <si>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</si>
  <si>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</si>
  <si>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</si>
  <si>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</si>
  <si>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</si>
  <si>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</si>
  <si>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</si>
  <si>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</si>
  <si>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</si>
  <si>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</si>
  <si>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</si>
  <si>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</si>
  <si>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</si>
  <si>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</si>
  <si>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</si>
  <si>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</si>
  <si>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</si>
  <si>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</si>
  <si>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</si>
  <si>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</si>
  <si>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</si>
  <si>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</si>
  <si>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</si>
  <si>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</si>
  <si>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</si>
  <si>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</si>
  <si>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</si>
  <si>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</si>
  <si>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</si>
  <si>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</si>
  <si>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</si>
  <si>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</si>
  <si>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</si>
  <si>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</si>
  <si>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</si>
  <si>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</si>
  <si>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</si>
  <si>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</si>
  <si>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</si>
  <si>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</si>
  <si>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</si>
  <si>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</si>
  <si>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</si>
  <si>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</si>
  <si>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</si>
  <si>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</si>
  <si>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</si>
  <si>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</si>
  <si>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</si>
  <si>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</si>
  <si>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</si>
  <si>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</si>
  <si>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</si>
  <si>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</si>
  <si>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</si>
  <si>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</si>
  <si>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</si>
  <si>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</si>
  <si>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</si>
  <si>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</si>
  <si>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</si>
  <si>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</si>
  <si>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</si>
  <si>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</si>
  <si>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</si>
  <si>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</si>
  <si>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</si>
  <si>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</si>
  <si>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</si>
  <si>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</si>
  <si>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</si>
  <si>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</si>
  <si>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</si>
  <si>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</si>
  <si>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</si>
  <si>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</si>
  <si>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</si>
  <si>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</si>
  <si>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</si>
  <si>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</si>
  <si>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</si>
  <si>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</si>
  <si>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</si>
  <si>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</si>
  <si>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</si>
  <si>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</si>
  <si>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</si>
  <si>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</si>
  <si>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</si>
  <si>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</si>
  <si>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</si>
  <si>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</si>
  <si>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</si>
  <si>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</si>
  <si>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</si>
  <si>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</si>
  <si>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</si>
  <si>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</si>
  <si>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</si>
  <si>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</si>
  <si>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</si>
  <si>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</si>
  <si>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</si>
  <si>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</si>
  <si>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</si>
  <si>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</si>
  <si>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</si>
  <si>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</si>
  <si>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</si>
  <si>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</si>
  <si>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</si>
  <si>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</si>
  <si>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</si>
  <si>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</si>
  <si>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</si>
  <si>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</si>
  <si>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</si>
  <si>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</si>
  <si>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</si>
  <si>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</si>
  <si>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</si>
  <si>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</si>
  <si>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</si>
  <si>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</si>
  <si>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</si>
  <si>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</si>
  <si>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</si>
  <si>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</si>
  <si>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</si>
  <si>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</si>
  <si>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</si>
  <si>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</si>
  <si>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</si>
  <si>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</si>
  <si>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</si>
  <si>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</si>
  <si>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</si>
  <si>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</si>
  <si>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</si>
  <si>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</si>
  <si>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</si>
  <si>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</si>
  <si>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</si>
  <si>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</si>
  <si>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</si>
  <si>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</si>
  <si>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</si>
  <si>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</si>
  <si>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</si>
  <si>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</si>
  <si>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</si>
  <si>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</si>
  <si>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</si>
  <si>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</si>
  <si>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</si>
  <si>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</si>
  <si>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</si>
  <si>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</si>
  <si>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</si>
  <si>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</si>
  <si>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</si>
  <si>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</si>
  <si>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</si>
  <si>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</si>
  <si>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</si>
  <si>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</si>
  <si>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</si>
  <si>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</si>
  <si>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</si>
  <si>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</si>
  <si>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</si>
  <si>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</si>
  <si>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</si>
  <si>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</si>
  <si>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</si>
  <si>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</si>
  <si>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</si>
  <si>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</si>
  <si>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</si>
  <si>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</si>
  <si>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</si>
  <si>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</si>
  <si>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</si>
  <si>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</si>
  <si>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</si>
  <si>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</si>
  <si>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</si>
  <si>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</si>
  <si>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</si>
  <si>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</si>
  <si>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</si>
  <si>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</si>
  <si>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</si>
  <si>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</si>
  <si>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</si>
  <si>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</si>
  <si>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</si>
  <si>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</si>
  <si>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</si>
  <si>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</si>
  <si>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</si>
  <si>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</si>
  <si>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</si>
  <si>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</si>
  <si>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</si>
  <si>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</si>
  <si>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</si>
  <si>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</si>
  <si>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</si>
  <si>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</si>
  <si>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</si>
  <si>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</si>
  <si>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</si>
  <si>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</si>
  <si>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</si>
  <si>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</si>
  <si>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</si>
  <si>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</si>
  <si>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</si>
  <si>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</si>
  <si>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</si>
  <si>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</si>
  <si>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</si>
  <si>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</si>
  <si>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</si>
  <si>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</si>
  <si>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</si>
  <si>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</si>
  <si>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</si>
  <si>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</si>
  <si>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</si>
  <si>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</si>
  <si>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</si>
  <si>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</si>
  <si>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</si>
  <si>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</si>
  <si>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</si>
  <si>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</si>
  <si>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</si>
  <si>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</si>
  <si>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</si>
  <si>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</si>
  <si>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</si>
  <si>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</si>
  <si>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</si>
  <si>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</si>
  <si>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</si>
  <si>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</si>
  <si>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</si>
  <si>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</si>
  <si>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</si>
  <si>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</si>
  <si>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</si>
  <si>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</si>
  <si>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</si>
  <si>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</si>
  <si>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</si>
  <si>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</si>
  <si>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</si>
  <si>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</si>
  <si>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</si>
  <si>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</si>
  <si>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</si>
  <si>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</si>
  <si>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</si>
  <si>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</si>
  <si>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</si>
  <si>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</si>
  <si>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</si>
  <si>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</si>
  <si>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</si>
  <si>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</si>
  <si>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</si>
  <si>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</si>
  <si>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</si>
  <si>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</si>
  <si>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</si>
  <si>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</si>
  <si>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</si>
  <si>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</si>
  <si>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</si>
  <si>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</si>
  <si>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</si>
  <si>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</si>
  <si>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</si>
  <si>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</si>
  <si>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</si>
  <si>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</si>
  <si>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</si>
  <si>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</si>
  <si>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</si>
  <si>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</si>
  <si>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</si>
  <si>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</si>
  <si>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</si>
  <si>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</si>
  <si>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</si>
  <si>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</si>
  <si>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</si>
  <si>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</si>
  <si>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</si>
  <si>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</si>
  <si>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</si>
  <si>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</si>
  <si>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</si>
  <si>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</si>
  <si>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</si>
  <si>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</si>
  <si>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</si>
  <si>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</si>
  <si>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</si>
  <si>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</si>
  <si>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</si>
  <si>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</si>
  <si>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</si>
  <si>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</si>
  <si>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</si>
  <si>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</si>
  <si>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</si>
  <si>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</si>
  <si>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</si>
  <si>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</si>
  <si>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</si>
  <si>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</si>
  <si>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</si>
  <si>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</si>
  <si>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</si>
  <si>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</si>
  <si>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</si>
  <si>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</si>
  <si>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</si>
  <si>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</si>
  <si>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</si>
  <si>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</si>
  <si>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</si>
  <si>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</si>
  <si>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</si>
  <si>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</si>
  <si>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</si>
  <si>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</si>
  <si>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</si>
  <si>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</si>
  <si>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</si>
  <si>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</si>
  <si>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</si>
  <si>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</si>
  <si>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</si>
  <si>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</si>
  <si>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</si>
  <si>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</si>
  <si>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</si>
  <si>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</si>
  <si>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</si>
  <si>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</si>
  <si>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</si>
  <si>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</si>
  <si>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</si>
  <si>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</si>
  <si>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</si>
  <si>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</si>
  <si>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</si>
  <si>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</si>
  <si>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</si>
  <si>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</si>
  <si>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</si>
  <si>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</si>
  <si>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</si>
  <si>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</si>
  <si>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</si>
  <si>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</si>
  <si>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</si>
  <si>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</si>
  <si>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</si>
  <si>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</si>
  <si>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</si>
  <si>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</si>
  <si>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</si>
  <si>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</si>
  <si>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</si>
  <si>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</si>
  <si>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</si>
  <si>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</si>
  <si>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</si>
  <si>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</si>
  <si>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</si>
  <si>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</si>
  <si>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</si>
  <si>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</si>
  <si>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</si>
  <si>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</si>
  <si>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</si>
  <si>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</si>
  <si>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</si>
  <si>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</si>
  <si>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</si>
  <si>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</si>
  <si>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</si>
  <si>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</si>
  <si>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</si>
  <si>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</si>
  <si>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</si>
  <si>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</si>
  <si>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</si>
  <si>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</si>
  <si>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</si>
  <si>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</si>
  <si>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</si>
  <si>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</si>
  <si>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</si>
  <si>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</si>
  <si>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</si>
  <si>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</si>
  <si>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</si>
  <si>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</si>
  <si>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</si>
  <si>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</si>
  <si>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</si>
  <si>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</si>
  <si>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</si>
  <si>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</si>
  <si>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</si>
  <si>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</si>
  <si>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</si>
  <si>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</si>
  <si>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</si>
  <si>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</si>
  <si>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</si>
  <si>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</si>
  <si>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</si>
  <si>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</si>
  <si>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</si>
  <si>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</si>
  <si>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</si>
  <si>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</si>
  <si>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</si>
  <si>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</si>
  <si>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</si>
  <si>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</si>
  <si>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</si>
  <si>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</si>
  <si>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</si>
  <si>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</si>
  <si>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</si>
  <si>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</si>
  <si>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</si>
  <si>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</si>
  <si>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</si>
  <si>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</si>
  <si>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</si>
  <si>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</si>
  <si>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</si>
  <si>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</si>
  <si>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</si>
  <si>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</si>
  <si>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</si>
  <si>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</si>
  <si>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</si>
  <si>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</si>
  <si>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</si>
  <si>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</si>
  <si>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</si>
  <si>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</si>
  <si>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</si>
  <si>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</si>
  <si>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</si>
  <si>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</si>
  <si>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</si>
  <si>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</si>
  <si>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</si>
  <si>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</si>
  <si>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</si>
  <si>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</si>
  <si>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</si>
  <si>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</si>
  <si>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</si>
  <si>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</si>
  <si>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</si>
  <si>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</si>
  <si>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</si>
  <si>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</si>
  <si>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</si>
  <si>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</si>
  <si>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</si>
  <si>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</si>
  <si>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</si>
  <si>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</si>
  <si>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</si>
  <si>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</si>
  <si>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</si>
  <si>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</si>
  <si>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</si>
  <si>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</si>
  <si>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</si>
  <si>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</si>
  <si>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</si>
  <si>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</si>
  <si>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</si>
  <si>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</si>
  <si>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</si>
  <si>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</si>
  <si>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</si>
  <si>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</si>
  <si>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</si>
  <si>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</si>
  <si>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</si>
  <si>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</si>
  <si>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</si>
  <si>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</si>
  <si>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</si>
  <si>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</si>
  <si>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</si>
  <si>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</si>
  <si>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</si>
  <si>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</si>
  <si>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</si>
  <si>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</si>
  <si>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</si>
  <si>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</si>
  <si>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</si>
  <si>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</si>
  <si>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</si>
  <si>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</si>
  <si>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</si>
  <si>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</si>
  <si>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</si>
  <si>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</si>
  <si>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</si>
  <si>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</si>
  <si>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</si>
  <si>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</si>
  <si>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</si>
  <si>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</si>
  <si>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</si>
  <si>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</si>
  <si>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</si>
  <si>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</si>
  <si>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</si>
  <si>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</si>
  <si>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</si>
  <si>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</si>
  <si>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</si>
  <si>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</si>
  <si>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</si>
  <si>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</si>
  <si>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</si>
  <si>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</si>
  <si>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</si>
  <si>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</si>
  <si>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</si>
  <si>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</si>
  <si>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</si>
  <si>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</si>
  <si>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</si>
  <si>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</si>
  <si>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</si>
  <si>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</si>
  <si>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</si>
  <si>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</si>
  <si>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</si>
  <si>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</si>
  <si>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</si>
  <si>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</si>
  <si>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</si>
  <si>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</si>
  <si>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</si>
  <si>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</si>
  <si>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</si>
  <si>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</si>
  <si>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</si>
  <si>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</si>
  <si>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</si>
  <si>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</si>
  <si>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</si>
  <si>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</si>
  <si>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</si>
  <si>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</si>
  <si>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</si>
  <si>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</si>
  <si>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</si>
  <si>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</si>
  <si>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</si>
  <si>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</si>
  <si>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</si>
  <si>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</si>
  <si>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</si>
  <si>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</si>
  <si>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</si>
  <si>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</si>
  <si>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</si>
  <si>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</si>
  <si>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</si>
  <si>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</si>
  <si>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</si>
  <si>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</si>
  <si>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</si>
  <si>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</si>
  <si>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</si>
  <si>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</si>
  <si>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</si>
  <si>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</si>
  <si>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</si>
  <si>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</si>
  <si>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</si>
  <si>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</si>
  <si>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</si>
  <si>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</si>
  <si>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</si>
  <si>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</si>
  <si>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</si>
  <si>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</si>
  <si>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</si>
  <si>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</si>
  <si>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</si>
  <si>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</si>
  <si>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</si>
  <si>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</si>
  <si>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</si>
  <si>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</si>
  <si>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</si>
  <si>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</si>
  <si>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</si>
  <si>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</si>
  <si>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</si>
  <si>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</si>
  <si>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</si>
  <si>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</si>
  <si>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</si>
  <si>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</si>
  <si>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</si>
  <si>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</si>
  <si>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</si>
  <si>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</si>
  <si>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</si>
  <si>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</si>
  <si>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</si>
  <si>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</si>
  <si>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</si>
  <si>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</si>
  <si>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</si>
  <si>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</si>
  <si>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</si>
  <si>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</si>
  <si>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</si>
  <si>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</si>
  <si>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</si>
  <si>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</si>
  <si>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</si>
  <si>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</si>
  <si>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</si>
  <si>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</si>
  <si>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</si>
  <si>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</si>
  <si>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</si>
  <si>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</si>
  <si>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</si>
  <si>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</si>
  <si>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</si>
  <si>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</si>
  <si>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</si>
  <si>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</si>
  <si>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</si>
  <si>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</si>
  <si>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</si>
  <si>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</si>
  <si>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</si>
  <si>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</si>
  <si>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</si>
  <si>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</si>
  <si>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</si>
  <si>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</si>
  <si>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</si>
  <si>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</si>
  <si>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</si>
  <si>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</si>
  <si>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</si>
  <si>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</si>
  <si>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</si>
  <si>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</si>
  <si>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</si>
  <si>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</si>
  <si>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</si>
  <si>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</si>
  <si>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</si>
  <si>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</si>
  <si>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</si>
  <si>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</si>
  <si>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</si>
  <si>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</si>
  <si>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</si>
  <si>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</si>
  <si>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</si>
  <si>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</si>
  <si>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</si>
  <si>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</si>
  <si>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</si>
  <si>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</si>
  <si>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</si>
  <si>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</si>
  <si>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</si>
  <si>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</si>
  <si>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</si>
  <si>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</si>
  <si>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</si>
  <si>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</si>
  <si>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</si>
  <si>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</si>
  <si>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</si>
  <si>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</si>
  <si>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</si>
  <si>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</si>
  <si>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</si>
  <si>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</si>
  <si>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</si>
  <si>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</si>
  <si>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</si>
  <si>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</si>
  <si>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</si>
  <si>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</si>
  <si>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</si>
  <si>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</si>
  <si>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</si>
  <si>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</si>
  <si>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</si>
  <si>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</si>
  <si>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</si>
  <si>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</si>
  <si>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</si>
  <si>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</si>
  <si>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</si>
  <si>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</si>
  <si>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</si>
  <si>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</si>
  <si>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</si>
  <si>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</si>
  <si>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</si>
  <si>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</si>
  <si>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</si>
  <si>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</si>
  <si>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</si>
  <si>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</si>
  <si>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</si>
  <si>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</si>
  <si>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</si>
  <si>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</si>
  <si>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</si>
  <si>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</si>
  <si>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</si>
  <si>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</si>
  <si>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</si>
  <si>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</si>
  <si>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</si>
  <si>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</si>
  <si>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</si>
  <si>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</si>
  <si>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</si>
  <si>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</si>
  <si>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</si>
  <si>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</si>
  <si>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</si>
  <si>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</si>
  <si>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</si>
  <si>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</si>
  <si>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</si>
  <si>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</si>
  <si>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</si>
  <si>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</si>
  <si>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</si>
  <si>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</si>
  <si>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</si>
  <si>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</si>
  <si>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</si>
  <si>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</si>
  <si>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</si>
  <si>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</si>
  <si>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</si>
  <si>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</si>
  <si>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</si>
  <si>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</si>
  <si>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</si>
  <si>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</si>
  <si>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</si>
  <si>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</si>
  <si>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</si>
  <si>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</si>
  <si>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</si>
  <si>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</si>
  <si>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</si>
  <si>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</si>
  <si>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</si>
  <si>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</si>
  <si>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</si>
  <si>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</si>
  <si>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</si>
  <si>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</si>
  <si>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</si>
  <si>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</si>
  <si>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</si>
  <si>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</si>
  <si>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</si>
  <si>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</si>
  <si>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</si>
  <si>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</si>
  <si>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</si>
  <si>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</si>
  <si>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</si>
  <si>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</si>
  <si>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</si>
  <si>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</si>
  <si>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</si>
  <si>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</si>
  <si>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</si>
  <si>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</si>
  <si>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</si>
  <si>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</si>
  <si>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</si>
  <si>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</si>
  <si>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</si>
  <si>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</si>
  <si>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</si>
  <si>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</si>
  <si>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</si>
  <si>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</si>
  <si>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</si>
  <si>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</si>
  <si>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</si>
  <si>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</si>
  <si>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</si>
  <si>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</si>
  <si>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</si>
  <si>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</si>
  <si>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</si>
  <si>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</si>
  <si>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</si>
  <si>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</si>
  <si>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</si>
  <si>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</si>
  <si>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</si>
  <si>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</si>
  <si>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</si>
  <si>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</si>
  <si>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</si>
  <si>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</si>
  <si>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</si>
  <si>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</si>
  <si>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</si>
  <si>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</si>
  <si>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</si>
  <si>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</si>
  <si>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</si>
  <si>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</si>
  <si>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</si>
  <si>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</si>
  <si>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</si>
  <si>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</si>
  <si>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</si>
  <si>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</si>
  <si>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</si>
  <si>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</si>
  <si>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</si>
  <si>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</si>
  <si>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</si>
  <si>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</si>
  <si>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</si>
  <si>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</si>
  <si>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</si>
  <si>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</si>
  <si>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</si>
  <si>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</si>
  <si>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</si>
  <si>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</si>
  <si>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</si>
  <si>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</si>
  <si>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</si>
  <si>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</si>
  <si>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</si>
  <si>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</si>
  <si>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</si>
  <si>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</si>
  <si>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</si>
  <si>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</si>
  <si>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</si>
  <si>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</si>
  <si>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</si>
  <si>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</si>
  <si>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</si>
  <si>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</si>
  <si>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</si>
  <si>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</si>
  <si>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</si>
  <si>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</si>
  <si>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</si>
  <si>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</si>
  <si>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</si>
  <si>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</si>
  <si>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</si>
  <si>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</si>
  <si>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</si>
  <si>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</si>
  <si>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</si>
  <si>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</si>
  <si>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</si>
  <si>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</si>
  <si>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</si>
  <si>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</si>
  <si>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</si>
  <si>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</si>
  <si>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</si>
  <si>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</si>
  <si>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</si>
  <si>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</si>
  <si>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</si>
  <si>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</si>
  <si>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</si>
  <si>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</si>
  <si>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</si>
  <si>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</si>
  <si>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</si>
  <si>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</si>
  <si>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</si>
  <si>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</si>
  <si>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</si>
  <si>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</si>
  <si>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</si>
  <si>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</si>
  <si>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</si>
  <si>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</si>
  <si>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</si>
  <si>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</si>
  <si>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</si>
  <si>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</si>
  <si>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</si>
  <si>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</si>
  <si>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</si>
  <si>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</si>
  <si>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</si>
  <si>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</si>
  <si>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</si>
  <si>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</si>
  <si>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</si>
  <si>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</si>
  <si>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</si>
  <si>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</si>
  <si>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</si>
  <si>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</si>
  <si>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</si>
  <si>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</si>
  <si>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</si>
  <si>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</si>
  <si>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</si>
  <si>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</si>
  <si>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</si>
  <si>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</si>
  <si>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</si>
  <si>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</si>
  <si>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</si>
  <si>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</si>
  <si>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</si>
  <si>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</si>
  <si>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</si>
  <si>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</si>
  <si>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</si>
  <si>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</si>
  <si>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</si>
  <si>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</si>
  <si>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</si>
  <si>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</si>
  <si>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</si>
  <si>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</si>
  <si>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</si>
  <si>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</si>
  <si>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</si>
  <si>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</si>
  <si>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</si>
  <si>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</si>
  <si>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</si>
  <si>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</si>
  <si>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</si>
  <si>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</si>
  <si>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</si>
  <si>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</si>
  <si>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</si>
  <si>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</si>
  <si>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</si>
  <si>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</si>
  <si>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</si>
  <si>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</si>
  <si>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</si>
  <si>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</si>
  <si>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</si>
  <si>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</si>
  <si>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</si>
  <si>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</si>
  <si>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</si>
  <si>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</si>
  <si>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</si>
  <si>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</si>
  <si>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</si>
  <si>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</si>
  <si>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</si>
  <si>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</si>
  <si>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</si>
  <si>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</si>
  <si>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</si>
  <si>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</si>
  <si>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</si>
  <si>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</si>
  <si>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</si>
  <si>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</si>
  <si>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</si>
  <si>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</si>
  <si>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</si>
  <si>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</si>
  <si>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</si>
  <si>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</si>
  <si>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</si>
  <si>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</si>
  <si>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</si>
  <si>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</si>
  <si>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</si>
  <si>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</si>
  <si>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</si>
  <si>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</si>
  <si>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</si>
  <si>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</si>
  <si>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</si>
  <si>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</si>
  <si>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</si>
  <si>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</si>
  <si>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</si>
  <si>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</si>
  <si>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</si>
  <si>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</si>
  <si>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</si>
  <si>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</si>
  <si>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</si>
  <si>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</si>
  <si>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</si>
  <si>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</si>
  <si>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</si>
  <si>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</si>
  <si>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</si>
  <si>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</si>
  <si>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</si>
  <si>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</si>
  <si>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</si>
  <si>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</si>
  <si>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</si>
  <si>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</si>
  <si>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</si>
  <si>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</si>
  <si>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</si>
  <si>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</si>
  <si>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</si>
  <si>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</si>
  <si>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</si>
  <si>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</si>
  <si>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</si>
  <si>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</si>
  <si>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</si>
  <si>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</si>
  <si>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</si>
  <si>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</si>
  <si>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</si>
  <si>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</si>
  <si>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</si>
  <si>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</si>
  <si>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</si>
  <si>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</si>
  <si>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</si>
  <si>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</si>
  <si>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</si>
  <si>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</si>
  <si>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</si>
  <si>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</si>
  <si>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</si>
  <si>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</si>
  <si>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</si>
  <si>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</si>
  <si>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</si>
  <si>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</si>
  <si>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</si>
  <si>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</si>
  <si>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</si>
  <si>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</si>
  <si>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</si>
  <si>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</si>
  <si>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</si>
  <si>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</si>
  <si>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</si>
  <si>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</si>
  <si>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</si>
  <si>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</si>
  <si>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</si>
  <si>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</si>
  <si>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</si>
  <si>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</si>
  <si>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</si>
  <si>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</si>
  <si>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</si>
  <si>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</si>
  <si>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</si>
  <si>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</si>
  <si>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</si>
  <si>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</si>
  <si>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</si>
  <si>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</si>
  <si>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</si>
  <si>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</si>
  <si>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</si>
  <si>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</si>
  <si>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</si>
  <si>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</si>
  <si>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</si>
  <si>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</si>
  <si>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</si>
  <si>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</si>
  <si>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</si>
  <si>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</si>
  <si>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</si>
  <si>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</si>
  <si>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</si>
  <si>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</si>
  <si>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</si>
  <si>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</si>
  <si>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</si>
  <si>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</si>
  <si>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</si>
  <si>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</si>
  <si>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</si>
  <si>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</si>
  <si>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</si>
  <si>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</si>
  <si>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</si>
  <si>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</si>
  <si>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</si>
  <si>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</si>
  <si>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</si>
  <si>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</si>
  <si>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</si>
  <si>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</si>
  <si>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</si>
  <si>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</si>
  <si>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</si>
  <si>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</si>
  <si>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</si>
  <si>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</si>
  <si>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</si>
  <si>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</si>
  <si>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</si>
  <si>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</si>
  <si>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</si>
  <si>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</si>
  <si>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</si>
  <si>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</si>
  <si>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</si>
  <si>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</si>
  <si>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</si>
  <si>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</si>
  <si>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</si>
  <si>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</si>
  <si>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</si>
  <si>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</si>
  <si>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</si>
  <si>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</si>
  <si>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</si>
  <si>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</si>
  <si>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</si>
  <si>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</si>
  <si>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</si>
  <si>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</si>
  <si>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</si>
  <si>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</si>
  <si>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</si>
  <si>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</si>
  <si>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</si>
  <si>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</si>
  <si>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</si>
  <si>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</si>
  <si>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</si>
  <si>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</si>
  <si>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</si>
  <si>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</si>
  <si>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</si>
  <si>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</si>
  <si>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</si>
  <si>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</si>
  <si>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</si>
  <si>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</si>
  <si>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</si>
  <si>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</si>
  <si>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</si>
  <si>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</si>
  <si>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</si>
  <si>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</si>
  <si>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</si>
  <si>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</si>
  <si>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</si>
  <si>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</si>
  <si>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</si>
  <si>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</si>
  <si>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</si>
  <si>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</si>
  <si>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</si>
  <si>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</si>
  <si>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</si>
  <si>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</si>
  <si>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</si>
  <si>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</si>
  <si>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</si>
  <si>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</si>
  <si>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</si>
  <si>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</si>
  <si>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</si>
  <si>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</si>
  <si>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</si>
  <si>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</si>
  <si>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</si>
  <si>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</si>
  <si>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</si>
  <si>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</si>
  <si>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</si>
  <si>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</si>
  <si>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</si>
  <si>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</si>
  <si>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</si>
  <si>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</si>
  <si>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</si>
  <si>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</si>
  <si>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</si>
  <si>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</si>
  <si>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</si>
  <si>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</si>
  <si>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</si>
  <si>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</si>
  <si>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</si>
  <si>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</si>
  <si>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</si>
  <si>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</si>
  <si>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</si>
  <si>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</si>
  <si>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</si>
  <si>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</si>
  <si>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</si>
  <si>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</si>
  <si>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</si>
  <si>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</si>
  <si>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</si>
  <si>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</si>
  <si>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</si>
  <si>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</si>
  <si>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</si>
  <si>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</si>
  <si>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</si>
  <si>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</si>
  <si>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</si>
  <si>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</si>
  <si>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</si>
  <si>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</si>
  <si>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</si>
  <si>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</si>
  <si>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</si>
  <si>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</si>
  <si>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</si>
  <si>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</si>
  <si>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</si>
  <si>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</si>
  <si>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</si>
  <si>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</si>
  <si>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</si>
  <si>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</si>
  <si>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</si>
  <si>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</si>
  <si>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</si>
  <si>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</si>
  <si>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</si>
  <si>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</si>
  <si>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</si>
  <si>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</si>
  <si>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</si>
  <si>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</si>
  <si>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</si>
  <si>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</si>
  <si>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</si>
  <si>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</si>
  <si>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</si>
  <si>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</si>
  <si>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</si>
  <si>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</si>
  <si>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</si>
  <si>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</si>
  <si>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</si>
  <si>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</si>
  <si>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</si>
  <si>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</si>
  <si>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</si>
  <si>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</si>
  <si>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</si>
  <si>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</si>
  <si>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</si>
  <si>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</si>
  <si>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</si>
  <si>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</si>
  <si>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</si>
  <si>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</si>
  <si>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</si>
  <si>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</si>
  <si>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</si>
  <si>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</si>
  <si>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</si>
  <si>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</si>
  <si>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</si>
  <si>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</si>
  <si>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</si>
  <si>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</si>
  <si>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</si>
  <si>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</si>
  <si>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</si>
  <si>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</si>
  <si>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</si>
  <si>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</si>
  <si>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</si>
  <si>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</si>
  <si>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</si>
  <si>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</si>
  <si>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</si>
  <si>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</si>
  <si>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</si>
  <si>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</si>
  <si>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</si>
  <si>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</si>
  <si>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</si>
  <si>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</si>
  <si>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</si>
  <si>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</si>
  <si>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</si>
  <si>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</si>
  <si>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</si>
  <si>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</si>
  <si>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</si>
  <si>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</si>
  <si>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</si>
  <si>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</si>
  <si>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</si>
  <si>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</si>
  <si>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</si>
  <si>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</si>
  <si>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</si>
  <si>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</si>
  <si>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</si>
  <si>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</si>
  <si>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</si>
  <si>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</si>
  <si>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</si>
  <si>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</si>
  <si>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</si>
  <si>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</si>
  <si>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</si>
  <si>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</si>
  <si>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</si>
  <si>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</si>
  <si>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</si>
  <si>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</si>
  <si>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</si>
  <si>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</si>
  <si>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</si>
  <si>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</si>
  <si>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</si>
  <si>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</si>
  <si>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</si>
  <si>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</si>
  <si>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</si>
  <si>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</si>
  <si>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</si>
  <si>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</si>
  <si>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</si>
  <si>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</si>
  <si>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</si>
  <si>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</si>
  <si>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</si>
  <si>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</si>
  <si>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</si>
  <si>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</si>
  <si>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</si>
  <si>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</si>
  <si>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</si>
  <si>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</si>
  <si>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</si>
  <si>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</si>
  <si>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</si>
  <si>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</si>
  <si>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</si>
  <si>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</si>
  <si>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</si>
  <si>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</si>
  <si>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</si>
  <si>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</si>
  <si>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</si>
  <si>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</si>
  <si>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</si>
  <si>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</si>
  <si>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</si>
  <si>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</si>
  <si>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</si>
  <si>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</si>
  <si>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</si>
  <si>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</si>
  <si>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</si>
  <si>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</si>
  <si>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</si>
  <si>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</si>
  <si>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</si>
  <si>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</si>
  <si>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</si>
  <si>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</si>
  <si>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</si>
  <si>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</si>
  <si>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</si>
  <si>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</si>
  <si>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</si>
  <si>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</si>
  <si>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</si>
  <si>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</si>
  <si>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</si>
  <si>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</si>
  <si>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</si>
  <si>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</si>
  <si>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</si>
  <si>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</si>
  <si>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</si>
  <si>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</si>
  <si>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</si>
  <si>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</si>
  <si>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</si>
  <si>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</si>
  <si>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</si>
  <si>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</si>
  <si>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</si>
  <si>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</si>
  <si>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</si>
  <si>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</si>
  <si>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</si>
  <si>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</si>
  <si>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</si>
  <si>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</si>
  <si>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</si>
  <si>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</si>
  <si>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</si>
  <si>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</si>
  <si>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</si>
  <si>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</si>
  <si>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</si>
  <si>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</si>
  <si>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</si>
  <si>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</si>
  <si>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</si>
  <si>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</si>
  <si>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</si>
  <si>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</si>
  <si>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</si>
  <si>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</si>
  <si>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</si>
  <si>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</si>
  <si>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</si>
  <si>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</si>
  <si>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</si>
  <si>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</si>
  <si>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</si>
  <si>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</si>
  <si>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</si>
  <si>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</si>
  <si>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</si>
  <si>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</si>
  <si>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</si>
  <si>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</si>
  <si>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</si>
  <si>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</si>
  <si>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</si>
  <si>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</si>
  <si>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</si>
  <si>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</si>
  <si>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</si>
  <si>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</si>
  <si>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</si>
  <si>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</si>
  <si>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</si>
  <si>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</si>
  <si>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</si>
  <si>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</si>
  <si>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</si>
  <si>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</si>
  <si>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</si>
  <si>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</si>
  <si>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</si>
  <si>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</si>
  <si>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</si>
  <si>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</si>
  <si>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</si>
  <si>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</si>
  <si>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</si>
  <si>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</si>
  <si>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</si>
  <si>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</si>
  <si>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</si>
  <si>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</si>
  <si>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</si>
  <si>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</si>
  <si>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</si>
  <si>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</si>
  <si>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</si>
  <si>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</si>
  <si>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</si>
  <si>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</si>
  <si>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</si>
  <si>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</si>
  <si>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</si>
  <si>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</si>
  <si>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</si>
  <si>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</si>
  <si>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</si>
  <si>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</si>
  <si>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</si>
  <si>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</si>
  <si>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</si>
  <si>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</si>
  <si>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</si>
  <si>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</si>
  <si>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</si>
  <si>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</si>
  <si>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</si>
  <si>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</si>
  <si>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</si>
  <si>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</si>
  <si>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</si>
  <si>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</si>
  <si>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</si>
  <si>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</si>
  <si>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</si>
  <si>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</si>
  <si>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</si>
  <si>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</si>
  <si>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</si>
  <si>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</si>
  <si>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</si>
  <si>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</si>
  <si>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</si>
  <si>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</si>
  <si>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</si>
  <si>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</si>
  <si>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</si>
  <si>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</si>
  <si>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</si>
  <si>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</si>
  <si>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</si>
  <si>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</si>
  <si>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</si>
  <si>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</si>
  <si>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</si>
  <si>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</si>
  <si>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</si>
  <si>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</si>
  <si>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</si>
  <si>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</si>
  <si>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</si>
  <si>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</si>
  <si>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</si>
  <si>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</si>
  <si>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</si>
  <si>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</si>
  <si>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</si>
  <si>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</si>
  <si>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</si>
  <si>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</si>
  <si>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</si>
  <si>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</si>
  <si>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</si>
  <si>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</si>
  <si>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</si>
  <si>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</si>
  <si>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</si>
  <si>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</si>
  <si>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</si>
  <si>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</si>
  <si>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</si>
  <si>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</si>
  <si>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</si>
  <si>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</si>
  <si>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</si>
  <si>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</si>
  <si>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</si>
  <si>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</si>
  <si>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</si>
  <si>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</si>
  <si>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</si>
  <si>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</si>
  <si>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</si>
  <si>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</si>
  <si>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</si>
  <si>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</si>
  <si>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</si>
  <si>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</si>
  <si>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</si>
  <si>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</si>
  <si>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</si>
  <si>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</si>
  <si>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</si>
  <si>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</si>
  <si>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</si>
  <si>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</si>
  <si>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</si>
  <si>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</si>
  <si>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</si>
  <si>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</si>
  <si>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</si>
  <si>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</si>
  <si>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</si>
  <si>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</si>
  <si>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</si>
  <si>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</si>
  <si>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</si>
  <si>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</si>
  <si>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</si>
  <si>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</si>
  <si>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</si>
  <si>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</si>
  <si>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</si>
  <si>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</si>
  <si>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</si>
  <si>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</si>
  <si>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</si>
  <si>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</si>
  <si>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</si>
  <si>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</si>
  <si>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</si>
  <si>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</si>
  <si>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</si>
  <si>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</si>
  <si>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</si>
  <si>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</si>
  <si>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</si>
  <si>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</si>
  <si>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</si>
  <si>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</si>
  <si>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</si>
  <si>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</si>
  <si>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</si>
  <si>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</si>
  <si>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</si>
  <si>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</si>
  <si>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</si>
  <si>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</si>
  <si>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</si>
  <si>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</si>
  <si>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</si>
  <si>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</si>
  <si>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</si>
  <si>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</si>
  <si>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</si>
  <si>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</si>
  <si>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</si>
  <si>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</si>
  <si>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</si>
  <si>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</si>
  <si>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</si>
  <si>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</si>
  <si>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</si>
  <si>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</si>
  <si>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</si>
  <si>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</si>
  <si>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</si>
  <si>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</si>
  <si>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</si>
  <si>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</si>
  <si>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</si>
  <si>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</si>
  <si>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</si>
  <si>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</si>
  <si>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</si>
  <si>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</si>
  <si>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</si>
  <si>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</si>
  <si>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</si>
  <si>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</si>
  <si>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</si>
  <si>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</si>
  <si>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</si>
  <si>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</si>
  <si>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</si>
  <si>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</si>
  <si>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</si>
  <si>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</si>
  <si>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</si>
  <si>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</si>
  <si>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</si>
  <si>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</si>
  <si>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</si>
  <si>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</si>
  <si>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</si>
  <si>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</si>
  <si>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</si>
  <si>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</si>
  <si>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</si>
  <si>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</si>
  <si>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</si>
  <si>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</si>
  <si>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</si>
  <si>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</si>
  <si>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</si>
  <si>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</si>
  <si>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</si>
  <si>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</si>
  <si>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</si>
  <si>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</si>
  <si>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</si>
  <si>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</si>
  <si>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</si>
  <si>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</si>
  <si>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</si>
  <si>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</si>
  <si>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</si>
  <si>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</si>
  <si>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</si>
  <si>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</si>
  <si>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</si>
  <si>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</si>
  <si>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</si>
  <si>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</si>
  <si>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</si>
  <si>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</si>
  <si>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</si>
  <si>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</si>
  <si>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</si>
  <si>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</si>
  <si>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</si>
  <si>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</si>
  <si>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</si>
  <si>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</si>
  <si>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</si>
  <si>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</si>
  <si>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</si>
  <si>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</si>
  <si>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</si>
  <si>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</si>
  <si>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</si>
  <si>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</si>
  <si>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</si>
  <si>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</si>
  <si>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</si>
  <si>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</si>
  <si>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</si>
  <si>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</si>
  <si>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</si>
  <si>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</si>
  <si>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</si>
  <si>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</si>
  <si>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</si>
  <si>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</si>
  <si>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</si>
  <si>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</si>
  <si>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</si>
  <si>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</si>
  <si>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</si>
  <si>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</si>
  <si>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</si>
  <si>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</si>
  <si>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</si>
  <si>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</si>
  <si>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</si>
  <si>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</si>
  <si>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</si>
  <si>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</si>
  <si>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</si>
  <si>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</si>
  <si>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</si>
  <si>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</si>
  <si>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</si>
  <si>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</si>
  <si>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</si>
  <si>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</si>
  <si>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</si>
  <si>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</si>
  <si>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</si>
  <si>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</si>
  <si>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</si>
  <si>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</si>
  <si>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</si>
  <si>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</si>
  <si>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</si>
  <si>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</si>
  <si>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</si>
  <si>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</si>
  <si>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</si>
  <si>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</si>
  <si>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</si>
  <si>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</si>
  <si>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</si>
  <si>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</si>
  <si>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</si>
  <si>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</si>
  <si>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</si>
  <si>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</si>
  <si>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</si>
  <si>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</si>
  <si>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</si>
  <si>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</si>
  <si>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</si>
  <si>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</si>
  <si>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</si>
  <si>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</si>
  <si>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</si>
  <si>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</si>
  <si>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</si>
  <si>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</si>
  <si>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</si>
  <si>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</si>
  <si>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</si>
  <si>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</si>
  <si>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</si>
  <si>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</si>
  <si>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</si>
  <si>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</si>
  <si>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</si>
  <si>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</si>
  <si>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</si>
  <si>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</si>
  <si>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</si>
  <si>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</si>
  <si>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</si>
  <si>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</si>
  <si>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</si>
  <si>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</si>
  <si>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</si>
  <si>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</si>
  <si>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</si>
  <si>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</si>
  <si>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</si>
  <si>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</si>
  <si>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</si>
  <si>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</si>
  <si>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</si>
  <si>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</si>
  <si>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</si>
  <si>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</si>
  <si>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</si>
  <si>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</si>
  <si>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</si>
  <si>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</si>
  <si>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</si>
  <si>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</si>
  <si>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</si>
  <si>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</si>
  <si>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</si>
  <si>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</si>
  <si>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</si>
  <si>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</si>
  <si>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</si>
  <si>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</si>
  <si>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</si>
  <si>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</si>
  <si>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</si>
  <si>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</si>
  <si>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</si>
  <si>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</si>
  <si>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</si>
  <si>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</si>
  <si>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</si>
  <si>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</si>
  <si>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</si>
  <si>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</si>
  <si>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</si>
  <si>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</si>
  <si>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</si>
  <si>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</si>
  <si>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</si>
  <si>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</si>
  <si>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</si>
  <si>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</si>
  <si>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</si>
  <si>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</si>
  <si>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</si>
  <si>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</si>
  <si>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</si>
  <si>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</si>
  <si>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</si>
  <si>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</si>
  <si>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</si>
  <si>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</si>
  <si>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</si>
  <si>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</si>
  <si>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</si>
  <si>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</si>
  <si>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</si>
  <si>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</si>
  <si>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</si>
  <si>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</si>
  <si>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</si>
  <si>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</si>
  <si>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</si>
  <si>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</si>
  <si>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</si>
  <si>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</si>
  <si>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</si>
  <si>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</si>
  <si>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</si>
  <si>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</si>
  <si>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</si>
  <si>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</si>
  <si>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</si>
  <si>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</si>
  <si>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</si>
  <si>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</si>
  <si>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</si>
  <si>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</si>
  <si>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</si>
  <si>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</si>
  <si>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</si>
  <si>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</si>
  <si>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</si>
  <si>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</si>
  <si>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</si>
  <si>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</si>
  <si>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</si>
  <si>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</si>
  <si>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</si>
  <si>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</si>
  <si>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</si>
  <si>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</si>
  <si>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</si>
  <si>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</si>
  <si>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</si>
  <si>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</si>
  <si>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</si>
  <si>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</si>
  <si>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</si>
  <si>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</si>
  <si>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</si>
  <si>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</si>
  <si>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</si>
  <si>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</si>
  <si>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</si>
  <si>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</si>
  <si>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</si>
  <si>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</si>
  <si>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</si>
  <si>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</si>
  <si>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</si>
  <si>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</si>
  <si>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</si>
  <si>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</si>
  <si>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</si>
  <si>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</si>
  <si>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</si>
  <si>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</si>
  <si>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</si>
  <si>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</si>
  <si>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</si>
  <si>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</si>
  <si>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</si>
  <si>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</si>
  <si>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</si>
  <si>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</si>
  <si>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</si>
  <si>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</si>
  <si>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</si>
  <si>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</si>
  <si>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</si>
  <si>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</si>
  <si>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</si>
  <si>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</si>
  <si>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</si>
  <si>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</si>
  <si>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</si>
  <si>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</si>
  <si>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</si>
  <si>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</si>
  <si>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</si>
  <si>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</si>
  <si>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</si>
  <si>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</si>
  <si>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</si>
  <si>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</si>
  <si>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</si>
  <si>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</si>
  <si>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</si>
  <si>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</si>
  <si>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</si>
  <si>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</si>
  <si>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</si>
  <si>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</si>
  <si>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</si>
  <si>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</si>
  <si>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</si>
  <si>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</si>
  <si>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</si>
  <si>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</si>
  <si>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</si>
  <si>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</si>
  <si>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</si>
  <si>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</si>
  <si>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</si>
  <si>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</si>
  <si>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</si>
  <si>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</si>
  <si>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</si>
  <si>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</si>
  <si>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</si>
  <si>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</si>
  <si>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</si>
  <si>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</si>
  <si>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</si>
  <si>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</si>
  <si>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</si>
  <si>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</si>
  <si>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</si>
  <si>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</si>
  <si>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</si>
  <si>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</si>
  <si>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</si>
  <si>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</si>
  <si>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</si>
  <si>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</si>
  <si>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</si>
  <si>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</si>
  <si>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</si>
  <si>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</si>
  <si>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</si>
  <si>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</si>
  <si>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</si>
  <si>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</si>
  <si>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</si>
  <si>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</si>
  <si>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</si>
  <si>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</si>
  <si>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</si>
  <si>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</si>
  <si>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</si>
  <si>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</si>
  <si>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</si>
  <si>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</si>
  <si>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</si>
  <si>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</si>
  <si>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</si>
  <si>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</si>
  <si>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</si>
  <si>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</si>
  <si>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</si>
  <si>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</si>
  <si>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</si>
  <si>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</si>
  <si>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</si>
  <si>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</si>
  <si>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</si>
  <si>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</si>
  <si>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</si>
  <si>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</si>
  <si>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</si>
  <si>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</si>
  <si>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</si>
  <si>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</si>
  <si>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</si>
  <si>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</si>
  <si>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</si>
  <si>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</si>
  <si>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</si>
  <si>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</si>
  <si>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</si>
  <si>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</si>
  <si>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</si>
  <si>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</si>
  <si>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</si>
  <si>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</si>
  <si>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</si>
  <si>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</si>
  <si>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</si>
  <si>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</si>
  <si>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</si>
  <si>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</si>
  <si>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</si>
  <si>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</si>
  <si>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</si>
  <si>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</si>
  <si>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</si>
  <si>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</si>
  <si>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</si>
  <si>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</si>
  <si>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</si>
  <si>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</si>
  <si>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</si>
  <si>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</si>
  <si>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</si>
  <si>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</si>
  <si>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</si>
  <si>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</si>
  <si>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</si>
  <si>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</si>
  <si>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</si>
  <si>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</si>
  <si>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</si>
  <si>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</si>
  <si>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</si>
  <si>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</si>
  <si>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</si>
  <si>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</si>
  <si>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</si>
  <si>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</si>
  <si>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</si>
  <si>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</si>
  <si>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</si>
  <si>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</si>
  <si>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</si>
  <si>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</si>
  <si>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</si>
  <si>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</si>
  <si>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</si>
  <si>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</si>
  <si>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</si>
  <si>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</si>
  <si>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</si>
  <si>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</si>
  <si>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</si>
  <si>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</si>
  <si>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</si>
  <si>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</si>
  <si>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</si>
  <si>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</si>
  <si>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</si>
  <si>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</si>
  <si>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</si>
  <si>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</si>
  <si>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</si>
  <si>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</si>
  <si>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</si>
  <si>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</si>
  <si>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</si>
  <si>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</si>
  <si>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</si>
  <si>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</si>
  <si>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</si>
  <si>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</si>
  <si>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</si>
  <si>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</si>
  <si>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</si>
  <si>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</si>
  <si>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</si>
  <si>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</si>
  <si>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</si>
  <si>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</si>
  <si>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</si>
  <si>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</si>
  <si>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</si>
  <si>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</si>
  <si>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</si>
  <si>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</si>
  <si>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</si>
  <si>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</si>
  <si>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</si>
  <si>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</si>
  <si>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</si>
  <si>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</si>
  <si>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</si>
  <si>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</si>
  <si>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</si>
  <si>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</si>
  <si>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</si>
  <si>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</si>
  <si>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</si>
  <si>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</si>
  <si>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</si>
  <si>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</si>
  <si>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</si>
  <si>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</si>
  <si>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</si>
  <si>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</si>
  <si>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</si>
  <si>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</si>
  <si>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</si>
  <si>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</si>
  <si>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</si>
  <si>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</si>
  <si>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</si>
  <si>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</si>
  <si>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</si>
  <si>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</si>
  <si>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</si>
  <si>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</si>
  <si>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</si>
  <si>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</si>
  <si>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50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</si>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</sst>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296.16559282407252</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0.48627569444215624</v>
      </c>
      <c r="H3" s="136">
        <v>45958.608993055554</v>
      </c>
      <c r="I3" s="134" t="str">
        <f>IFERROR(VLOOKUP(D3,DB!A:F,6,0),"")</f>
        <v>SCECO</v>
      </c>
      <c r="J3" s="134" t="str">
        <f>IFERROR(VLOOKUP(D3,DB!A:G,7,0),"")</f>
        <v>Good</v>
      </c>
      <c r="K3" s="169" t="s">
        <v>39024</v>
      </c>
      <c r="L3" s="139" t="str">
        <f>IFERROR(VLOOKUP(D3,DB!A:I,9,0),"")</f>
        <v>Latis</v>
      </c>
    </row>
    <row r="4" spans="1:15" ht="15" customHeight="1">
      <c r="A4" s="133" t="s">
        <v>39025</v>
      </c>
      <c r="B4" s="134" t="str">
        <f>IFERROR(VLOOKUP(D4,DB!A:K,11,0),"")</f>
        <v>R1</v>
      </c>
      <c r="C4" s="134">
        <v>1</v>
      </c>
      <c r="D4" s="170" t="s">
        <v>12294</v>
      </c>
      <c r="E4" s="135" t="s">
        <v>39021</v>
      </c>
      <c r="F4" s="136">
        <v>45958.62903935185</v>
      </c>
      <c r="G4" s="137">
        <f ca="1">IFERROR(NOW()-F4,"")</f>
        <v>0.48497939814842539</v>
      </c>
      <c r="H4" s="136">
        <v>45958.621400462966</v>
      </c>
      <c r="I4" s="134" t="str">
        <f>IFERROR(VLOOKUP(D4,DB!A:F,6,0),"")</f>
        <v>SCECO</v>
      </c>
      <c r="J4" s="134" t="str">
        <f>IFERROR(VLOOKUP(D4,DB!A:G,7,0),"")</f>
        <v>Dead</v>
      </c>
      <c r="K4" s="169" t="s">
        <v>39026</v>
      </c>
      <c r="L4" s="139" t="str">
        <f>IFERROR(VLOOKUP(D4,DB!A:I,9,0),"")</f>
        <v>Latis</v>
      </c>
    </row>
    <row r="5" spans="1:15" ht="15" customHeight="1">
      <c r="A5" s="180" t="s">
        <v>39027</v>
      </c>
      <c r="B5" s="134" t="str">
        <f>IFERROR(VLOOKUP(D5,DB!A:K,11,0),"")</f>
        <v>R1</v>
      </c>
      <c r="C5" s="134">
        <v>3</v>
      </c>
      <c r="D5" s="134" t="s">
        <v>19779</v>
      </c>
      <c r="E5" s="135" t="s">
        <v>39021</v>
      </c>
      <c r="F5" s="136">
        <v>45959.041087962964</v>
      </c>
      <c r="G5" s="137">
        <f ca="1">IFERROR(NOW()-F5,"")</f>
        <v>7.2930787035147659E-2</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16420</v>
      </c>
      <c r="E6" s="135" t="s">
        <v>39021</v>
      </c>
      <c r="F6" s="136">
        <v>45959.085868055554</v>
      </c>
      <c r="G6" s="137">
        <f ca="1">IFERROR(NOW()-F6,"")</f>
        <v>2.8150694444775581E-2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36"/>
      <c r="G7" s="137">
        <f ca="1">IFERROR(NOW()-F7,"")</f>
        <v>45959.114018749999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45959.114018749999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45959.114018749999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45959.114018749999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45959.114018749999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45959.114018749999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45959.114018749999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45959.114018749999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45959.114018749999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45959.114018749999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45959.114018749999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45959.114018749999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45959.114018749999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45959.114018749999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45959.114018749999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45959.114018749999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45959.114018749999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45959.114018749999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45959.114018749999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45959.114018749999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45959.114018749999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45959.114018749999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45959.114018749999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45959.114018749999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45959.114018749999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45959.114018749999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45959.114018749999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45959.114018749999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45959.114018749999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45959.114018749999</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45959.114018749999</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7F2ECFE5-8361-462B-9D86-69DAEFC7B957}"/>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134.11418078703718</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0.37193541666783858</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0.33775717592652654</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0.17612523148272885</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45959.114018749999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45959.114018749999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45959.114018749999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45959.114018749999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45959.114018749999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45959.114018749999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45959.114018749999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45959.114018749999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45959.114018749999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45959.114018749999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45959.114018749999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45959.114018749999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45959.114018749999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45959.114018749999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45959.114018749999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45959.114018749999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45959.114018749999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45959.114018749999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45959.114018749999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45959.114018749999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45959.114018749999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45959.114018749999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45959.114018749999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45959.114018749999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45959.114018749999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45959.114018749999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45959.114018749999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45959.114018749999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45959.114018749999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45959.114018749999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45959.114018749999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45959.114018749999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45959.114018749999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45959.114018749999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45959.114018749999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45959.114018749999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45959.114018749999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45959.114018749999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45959.114018749999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45959.114018749999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45959.114018749999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45959.114018749999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45959.114018749999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45959.114018749999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45959.114018749999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45959.114018749999</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45959.114018749999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45959.114018749999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45959.114018749999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45959.114018749999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45959.114018749999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45959.114018749999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45959.114018749999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45959.114018749999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45959.114018749999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45959.114018749999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45959.114018749999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45959.114018749999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45959.114018749999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45959.114018749999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45959.114018749999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45959.114018749999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45959.114018749999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45959.114018749999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45959.114018749999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45959.114018749999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45959.114018749999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45959.114018749999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45959.114018749999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45959.114018749999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45959.114018749999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45959.114018749999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45959.114018749999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45959.114018749999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45959.114018749999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45959.114018749999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45959.114018749999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45959.114018749999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45959.114018749999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45959.114018749999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45959.114018749999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45959.114018749999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45959.114018749999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45959.114018749999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45959.114018749999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45959.114018749999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45959.114018749999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45959.114018749999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45959.114018749999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45959.114018749999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45959.114018749999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45959.114018749999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45959.114018749999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45959.114018749999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45959.114018749999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45959.114018749999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45959.114018749999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45959.114018749999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45959.114018749999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45959.114018749999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45959.114018749999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45959.114018749999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45959.114018749999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45959.114018749999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45959.114018749999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45959.114018749999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45959.114018749999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45959.114018749999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45959.114018749999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45959.114018749999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45959.114018749999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45959.114018749999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45959.114018749999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45959.114018749999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45959.114018749999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45959.114018749999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45959.114018749999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45959.114018749999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45959.114018749999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45959.114018749999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45959.114018749999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45959.114018749999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45959.114018749999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45959.114018749999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45959.114018749999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45959.114018749999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45959.114018749999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45959.114018749999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45959.114018749999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45959.114018749999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45959.114018749999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45959.114018749999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45959.114018749999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45959.114018749999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45959.114018749999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45959.114018749999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45959.114018749999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45959.114018749999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45959.114018749999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45959.114018749999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45959.114018749999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45959.114018749999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45959.114018749999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45959.114018749999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45959.114018749999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45959.114018749999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45959.114018749999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45959.114018749999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45959.114018749999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45959.114018749999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45959.114018749999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45959.114018749999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45959.114018749999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45959.114018749999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45959.114018749999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45959.114018749999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45959.114018749999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45959.114018749999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45959.114018749999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45959.114018749999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45959.114018749999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45959.114018749999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45959.114018749999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45959.114018749999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45959.114018749999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45959.114018749999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45959.114018749999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45959.114018749999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45959.114018749999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45959.114018749999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45959.114018749999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45959.114018749999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45959.114018749999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45959.114018749999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45959.114018749999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45959.114018749999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45959.114018749999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45959.114018749999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45959.114018749999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45959.114018749999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45959.114018749999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45959.114018749999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45959.114018749999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45959.114018749999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45959.114018749999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45959.114018749999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45959.114018749999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45959.114018749999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45959.114018749999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45959.114018749999</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79"/>
      <c r="E2" s="18"/>
      <c r="F2" s="20"/>
      <c r="G2" s="21">
        <f t="shared" ref="G2:G3" ca="1" si="0">IFERROR(NOW()-F2,"-")</f>
        <v>45959.114018749999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45959.114018749999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45959.114018749999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45959.114018749999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45959.114018749999</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45959.114018749999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45959.114018749999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45959.114018749999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45959.114018749999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45959.114018749999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45959.114018749999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45959.114018749999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45959.114018749999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45959.114018749999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45959.114018749999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45959.114018749999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45959.114018749999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45959.114018749999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45959.114018749999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45959.114018749999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45959.114018749999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45959.114018749999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45959.114018749999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45959.114018749999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45959.114018749999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45959.114018749999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45959.114018749999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45959.114018749999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45959.114018749999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45959.114018749999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45959.114018749999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45959.114018749999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45959.114018749999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45959.114018749999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45959.114018749999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45959.114018749999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45959.114018749999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45959.114018749999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45959.114018749999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45959.114018749999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45959.114018749999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45959.114018749999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45959.114018749999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45959.114018749999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45959.114018749999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45959.114018749999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45959.114018749999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45959.114018749999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45959.114018749999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45959.114018749999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45959.114018749999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45959.114018749999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45959.114018749999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45959.114018749999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45959.114018749999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45959.114018749999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45959.114018749999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45959.114018749999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45959.114018749999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45959.114018749999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45959.114018749999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45959.114018749999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45959.114018749999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45959.114018749999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45959.114018749999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45959.114018749999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45959.114018749999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45959.114018749999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45959.114018749999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45959.114018749999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45959.114018749999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45959.114018749999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45959.114018749999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45959.114018749999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45959.114018749999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45959.114018749999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45959.114018749999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45959.114018749999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45959.114018749999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45959.114018749999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45959.114018749999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45959.114018749999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45959.114018749999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45959.114018749999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45959.114018749999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45959.114018749999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45959.114018749999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45959.114018749999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45959.114018749999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45959.114018749999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45959.114018749999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45959.114018749999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45959.114018749999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45959.114018749999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45959.114018749999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45959.114018749999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45959.114018749999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45959.114018749999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45959.114018749999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45959.114018749999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45959.114018749999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45959.114018749999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45959.114018749999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45959.114018749999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45959.114018749999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45959.114018749999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45959.114018749999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45959.114018749999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45959.114018749999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45959.114018749999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45959.114018749999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45959.114018749999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45959.114018749999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45959.114018749999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45959.114018749999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45959.114018749999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45959.114018749999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45959.114018749999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45959.114018749999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45959.114018749999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45959.114018749999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45959.114018749999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45959.114018749999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45959.114018749999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45959.114018749999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45959.114018749999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45959.114018749999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45959.114018749999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45959.114018749999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45959.114018749999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45959.114018749999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45959.114018749999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45959.114018749999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45959.114018749999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45959.114018749999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45959.114018749999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45959.114018749999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45959.114018749999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45959.114018749999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45959.114018749999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45959.114018749999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45959.114018749999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45959.114018749999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45959.114018749999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45959.114018749999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45959.114018749999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45959.114018749999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45959.114018749999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45959.114018749999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45959.114018749999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45959.114018749999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45959.114018749999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45959.114018749999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45959.114018749999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45959.114018749999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45959.114018749999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45959.114018749999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45959.114018749999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45959.114018749999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45959.114018749999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45959.114018749999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45959.114018749999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45959.114018749999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45959.114018749999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45959.114018749999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45959.114018749999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45959.114018749999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45959.114018749999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45959.114018749999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45959.114018749999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45959.114018749999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45959.114018749999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45959.114018749999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45959.114018749999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45959.114018749999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45959.114018749999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45959.114018749999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45959.114018749999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45959.114018749999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45959.114018749999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45959.114018749999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45959.114018749999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45959.114018749999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45959.114018749999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45959.114018749999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45959.114018749999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45959.114018749999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45959.114018749999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45959.114018749999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45959.114018749999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45959.114018749999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45959.114018749999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45959.114018749999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45959.114018749999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45959.114018749999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45959.114018749999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45959.114018749999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45959.114018749999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45959.114018749999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45959.114018749999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45959.114018749999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45959.114018749999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45959.114018749999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45959.114018749999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45959.114018749999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45959.114018749999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45959.114018749999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45959.114018749999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45959.114018749999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45959.114018749999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45959.114018749999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45959.114018749999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45959.114018749999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45959.114018749999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45959.114018749999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45959.114018749999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45959.114018749999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45959.114018749999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45959.114018749999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45959.114018749999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45959.114018749999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45959.114018749999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45959.114018749999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45959.114018749999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45959.114018749999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45959.114018749999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45959.114018749999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45959.114018749999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45959.114018749999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45959.114018749999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45959.114018749999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45959.114018749999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45959.114018749999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45959.114018749999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45959.114018749999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45959.114018749999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45959.114018749999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45959.114018749999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45959.114018749999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45959.114018749999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45959.114018749999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45959.114018749999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45959.114018749999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45959.114018749999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45959.114018749999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45959.114018749999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45959.114018749999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45959.114018749999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45959.114018749999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45959.114018749999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45959.114018749999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45959.114018749999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45959.114018749999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45959.114018749999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45959.114018749999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45959.114018749999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45959.114018749999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45959.114018749999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45959.114018749999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45959.114018749999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45959.114018749999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45959.114018749999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45959.114018749999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45959.114018749999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45959.114018749999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45959.114018749999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45959.114018749999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45959.114018749999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45959.114018749999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45959.114018749999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45959.114018749999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45959.114018749999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45959.114018749999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45959.114018749999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45959.114018749999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45959.114018749999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45959.114018749999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45959.114018749999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45959.114018749999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45959.114018749999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45959.114018749999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45959.114018749999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45959.114018749999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45959.114018749999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45959.114018749999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45959.114018749999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45959.114018749999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45959.114018749999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45959.114018749999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45959.114018749999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45959.114018749999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45959.114018749999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45959.114018749999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45959.114018749999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45959.114018749999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45959.114018749999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45959.114018749999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45959.114018749999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45959.114018749999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45959.114018749999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45959.114018749999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45959.114018749999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45959.114018749999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45959.114018749999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45959.114018749999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45959.114018749999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45959.114018749999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45959.114018749999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45959.114018749999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45959.114018749999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45959.114018749999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45959.114018749999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45959.114018749999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45959.114018749999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45959.114018749999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45959.114018749999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45959.114018749999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45959.114018749999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45959.114018749999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45959.114018749999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45959.114018749999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45959.114018749999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45959.114018749999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45959.114018749999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45959.114018749999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45959.114018749999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45959.114018749999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45959.114018749999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45959.114018749999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45959.114018749999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45959.114018749999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45959.114018749999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45959.114018749999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45959.114018749999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45959.114018749999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45959.114018749999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45959.114018749999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45959.114018749999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45959.114018749999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45959.114018749999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45959.114018749999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45959.114018749999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45959.114018749999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45959.114018749999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45959.114018749999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45959.114018749999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45959.114018749999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45959.114018749999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45959.114018749999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45959.114018749999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45959.114018749999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45959.114018749999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45959.114018749999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45959.114018749999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45959.114018749999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45959.114018749999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45959.114018749999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45959.114018749999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45959.114018749999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45959.114018749999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45959.114018749999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45959.114018749999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45959.114018749999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45959.114018749999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45959.114018749999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45959.114018749999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45959.114018749999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45959.114018749999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45959.114018749999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45959.114018749999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45959.114018749999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45959.114018749999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45959.114018749999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45959.114018749999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45959.114018749999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45959.114018749999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45959.114018749999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45959.114018749999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45959.114018749999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45959.114018749999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45959.114018749999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45959.114018749999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45959.114018749999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45959.114018749999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45959.114018749999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45959.114018749999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45959.114018749999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45959.114018749999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45959.114018749999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45959.114018749999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45959.114018749999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45959.114018749999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45959.114018749999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45959.114018749999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45959.114018749999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45959.114018749999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45959.114018749999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45959.114018749999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45959.114018749999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45959.114018749999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45959.114018749999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45959.114018749999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45959.114018749999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45959.114018749999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45959.114018749999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45959.114018749999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45959.114018749999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45959.114018749999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45959.114018749999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45959.114018749999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45959.114018749999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45959.114018749999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45959.114018749999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45959.114018749999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45959.114018749999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45959.114018749999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45959.114018749999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45959.114018749999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45959.114018749999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45959.114018749999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45959.114018749999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45959.114018749999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45959.114018749999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45959.114018749999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45959.114018749999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45959.114018749999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45959.114018749999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45959.114018749999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45959.114018749999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45959.114018749999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45959.114018749999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45959.114018749999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45959.114018749999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45959.114018749999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45959.114018749999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45959.114018749999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45959.114018749999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45959.114018749999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45959.114018749999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45959.114018749999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45959.114018749999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45959.114018749999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45959.114018749999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45959.114018749999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45959.114018749999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45959.114018749999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45959.114018749999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45959.114018749999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45959.114018749999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45959.114018749999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45959.114018749999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45959.114018749999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45959.114018749999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45959.114018749999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45959.114018749999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45959.114018749999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45959.114018749999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45959.114018749999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45959.114018749999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45959.114018749999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45959.114018749999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45959.114018749999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45959.114018749999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45959.114018749999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45959.114018749999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45959.114018749999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45959.114018749999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45959.114018749999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45959.114018749999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45959.114018749999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45959.114018749999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45959.114018749999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45959.114018749999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45959.114018749999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45959.114018749999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45959.114018749999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45959.114018749999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45959.114018749999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45959.114018749999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45959.114018749999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45959.114018749999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45959.114018749999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45959.114018749999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45959.114018749999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45959.114018749999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45959.114018749999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45959.114018749999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45959.114018749999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45959.114018749999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45959.114018749999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45959.114018749999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45959.114018749999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45959.114018749999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45959.114018749999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45959.114018749999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45959.114018749999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45959.114018749999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45959.114018749999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45959.114018749999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45959.114018749999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45959.114018749999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45959.114018749999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45959.114018749999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45959.114018749999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45959.114018749999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45959.114018749999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45959.114018749999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45959.114018749999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45959.114018749999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45959.114018749999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45959.114018749999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45959.114018749999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45959.114018749999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45959.114018749999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45959.114018749999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45959.114018749999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45959.114018749999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45959.114018749999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45959.114018749999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45959.114018749999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45959.114018749999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45959.114018749999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45959.114018749999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45959.114018749999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45959.114018749999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45959.114018749999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45959.114018749999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45959.114018749999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45959.114018749999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45959.114018749999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45959.114018749999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45959.114018749999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45959.114018749999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45959.114018749999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45959.114018749999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45959.114018749999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45959.114018749999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45959.114018749999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45959.114018749999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45959.114018749999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45959.114018749999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45959.114018749999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45959.114018749999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45959.114018749999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45959.114018749999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45959.114018749999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45959.114018749999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45959.114018749999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45959.114018749999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45959.114018749999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45959.114018749999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45959.114018749999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45959.114018749999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45959.114018749999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45959.114018749999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45959.114018749999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45959.114018749999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45959.114018749999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45959.114018749999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45959.114018749999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45959.114018749999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45959.114018749999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45959.114018749999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45959.114018749999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45959.114018749999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45959.114018749999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45959.114018749999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45959.114018749999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45959.114018749999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45959.114018749999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45959.114018749999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45959.114018749999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45959.114018749999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45959.114018749999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45959.114018749999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45959.114018749999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45959.114018749999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45959.114018749999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45959.114018749999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45959.114018749999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45959.114018749999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45959.114018749999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45959.114018749999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45959.114018749999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45959.114018749999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45959.114018749999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45959.114018749999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45959.114018749999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45959.114018749999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45959.114018749999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45959.114018749999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45959.114018749999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45959.114018749999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45959.114018749999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45959.114018749999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45959.114018749999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45959.114018749999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45959.114018749999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45959.114018749999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45959.114018749999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45959.114018749999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45959.114018749999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45959.114018749999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45959.114018749999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45959.114018749999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45959.114018749999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45959.114018749999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45959.114018749999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45959.114018749999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45959.114018749999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45959.114018749999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45959.114018749999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45959.114018749999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45959.114018749999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45959.114018749999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45959.114018749999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45959.114018749999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45959.114018749999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45959.114018749999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45959.114018749999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45959.114018749999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45959.114018749999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45959.114018749999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45959.114018749999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45959.114018749999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45959.114018749999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45959.114018749999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45959.114018749999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45959.114018749999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45959.114018749999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45959.114018749999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45959.114018749999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45959.114018749999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45959.114018749999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45959.114018749999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45959.114018749999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45959.114018749999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45959.114018749999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45959.114018749999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45959.114018749999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45959.114018749999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45959.114018749999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45959.114018749999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45959.114018749999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45959.114018749999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45959.114018749999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45959.114018749999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45959.114018749999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45959.114018749999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45959.114018749999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45959.114018749999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45959.114018749999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45959.114018749999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45959.114018749999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45959.114018749999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45959.114018749999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45959.114018749999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45959.114018749999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45959.114018749999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45959.114018749999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45959.114018749999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45959.114018749999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45959.114018749999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45959.114018749999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45959.114018749999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45959.114018749999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45959.114018749999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45959.114018749999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45959.114018749999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45959.114018749999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45959.114018749999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45959.114018749999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45959.114018749999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45959.114018749999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45959.114018749999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45959.114018749999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45959.114018749999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45959.114018749999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45959.114018749999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45959.114018749999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45959.114018749999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45959.114018749999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45959.114018749999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45959.114018749999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45959.114018749999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45959.114018749999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45959.114018749999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45959.114018749999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45959.114018749999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45959.114018749999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45959.114018749999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45959.114018749999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45959.114018749999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45959.114018749999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45959.114018749999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45959.114018749999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45959.114018749999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45959.114018749999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45959.114018749999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45959.114018749999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45959.114018749999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45959.114018749999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45959.114018749999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45959.114018749999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45959.114018749999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45959.114018749999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45959.114018749999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45959.114018749999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45959.114018749999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45959.114018749999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45959.114018749999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45959.114018749999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45959.114018749999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45959.114018749999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45959.114018749999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45959.114018749999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45959.114018749999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45959.114018749999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45959.114018749999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45959.114018749999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45959.114018749999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45959.114018749999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45959.114018749999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45959.114018749999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45959.114018749999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45959.114018749999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45959.114018749999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45959.114018749999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45959.114018749999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45959.114018749999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45959.114018749999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45959.114018749999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45959.114018749999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45959.114018749999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45959.114018749999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45959.114018749999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45959.114018749999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45959.114018749999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45959.114018749999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45959.114018749999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45959.114018749999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45959.114018749999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45959.114018749999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45959.114018749999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45959.114018749999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45959.114018749999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45959.114018749999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45959.114018749999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45959.114018749999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45959.114018749999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45959.114018749999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45959.114018749999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45959.114018749999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45959.114018749999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45959.114018749999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45959.114018749999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45959.114018749999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45959.114018749999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45959.114018749999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45959.114018749999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45959.114018749999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45959.114018749999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45959.114018749999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45959.114018749999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45959.114018749999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45959.114018749999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45959.114018749999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45959.114018749999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45959.114018749999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45959.114018749999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45959.114018749999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45959.114018749999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45959.114018749999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45959.114018749999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45959.114018749999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45959.114018749999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45959.114018749999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45959.114018749999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45959.114018749999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45959.114018749999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45959.114018749999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45959.114018749999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45959.114018749999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45959.114018749999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45959.114018749999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45959.114018749999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45959.114018749999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45959.114018749999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45959.114018749999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45959.114018749999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45959.114018749999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45959.114018749999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45959.114018749999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45959.114018749999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45959.114018749999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45959.114018749999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45959.114018749999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45959.114018749999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45959.114018749999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45959.114018749999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45959.114018749999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45959.114018749999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45959.114018749999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45959.114018749999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45959.114018749999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45959.114018749999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45959.114018749999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45959.114018749999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45959.114018749999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45959.114018749999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45959.114018749999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45959.114018749999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45959.114018749999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45959.114018749999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45959.114018749999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45959.114018749999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45959.114018749999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45959.114018749999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45959.114018749999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45959.114018749999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45959.114018749999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45959.114018749999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45959.114018749999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45959.114018749999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45959.114018749999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45959.114018749999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45959.114018749999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45959.114018749999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45959.114018749999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45959.114018749999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45959.114018749999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45959.114018749999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45959.114018749999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45959.114018749999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45959.114018749999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45959.114018749999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45959.114018749999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45959.114018749999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45959.114018749999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45959.114018749999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45959.114018749999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45959.114018749999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45959.114018749999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45959.114018749999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45959.114018749999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45959.114018749999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45959.114018749999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45959.114018749999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45959.114018749999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45959.114018749999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45959.114018749999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45959.114018749999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45959.114018749999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45959.114018749999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45959.114018749999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45959.114018749999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45959.114018749999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45959.114018749999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45959.114018749999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45959.114018749999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45959.114018749999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45959.114018749999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45959.114018749999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45959.114018749999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45959.114018749999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45959.114018749999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45959.114018749999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45959.114018749999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45959.114018749999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45959.114018749999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45959.114018749999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45959.114018749999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45959.114018749999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45959.114018749999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45959.114018749999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45959.114018749999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45959.114018749999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45959.114018749999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45959.114018749999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45959.114018749999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45959.114018749999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45959.114018749999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45959.114018749999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45959.114018749999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45959.114018749999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45959.114018749999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45959.114018749999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45959.114018749999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45959.114018749999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45959.114018749999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45959.114018749999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45959.114018749999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45959.114018749999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45959.114018749999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45959.114018749999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45959.114018749999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45959.114018749999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45959.114018749999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45959.114018749999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45959.114018749999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45959.114018749999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45959.114018749999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45959.114018749999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45959.114018749999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45959.114018749999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45959.114018749999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45959.114018749999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45959.114018749999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45959.114018749999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45959.114018749999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45959.114018749999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45959.114018749999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45959.114018749999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45959.114018749999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45959.114018749999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45959.114018749999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45959.114018749999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45959.114018749999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45959.114018749999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45959.114018749999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45959.114018749999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45959.114018749999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45959.114018749999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45959.114018749999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45959.114018749999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45959.114018749999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45959.114018749999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45959.114018749999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45959.114018749999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45959.114018749999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45959.114018749999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45959.114018749999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45959.114018749999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45959.114018749999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45959.114018749999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45959.114018749999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45959.114018749999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45959.114018749999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45959.114018749999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45959.114018749999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45959.114018749999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45959.114018749999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45959.114018749999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45959.114018749999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45959.114018749999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45959.114018749999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45959.114018749999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45959.114018749999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45959.114018749999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45959.114018749999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45959.114018749999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45959.114018749999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45959.114018749999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45959.114018749999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45959.114018749999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45959.114018749999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45959.114018749999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45959.114018749999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45959.114018749999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45959.114018749999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45959.114018749999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45959.114018749999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45959.114018749999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45959.114018749999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45959.114018749999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45959.114018749999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45959.114018749999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45959.114018749999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45959.114018749999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45959.114018749999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45959.114018749999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45959.114018749999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45959.114018749999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45959.114018749999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45959.114018749999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45959.114018749999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45959.114018749999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45959.114018749999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45959.114018749999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45959.114018749999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45959.114018749999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45959.114018749999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45959.114018749999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45959.114018749999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45959.114018749999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45959.114018749999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45959.114018749999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45959.114018749999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45959.114018749999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45959.114018749999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45959.114018749999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45959.114018749999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45959.114018749999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45959.114018749999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45959.114018749999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45959.114018749999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45959.114018749999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45959.114018749999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45959.114018749999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45959.114018749999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45959.114018749999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45959.114018749999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45959.114018749999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45959.114018749999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45959.114018749999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45959.114018749999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45959.114018749999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45959.114018749999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45959.114018749999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45959.114018749999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45959.114018749999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45959.114018749999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45959.114018749999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45959.114018749999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45959.114018749999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45959.114018749999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45959.114018749999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45959.114018749999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45959.114018749999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45959.114018749999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45959.114018749999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45959.114018749999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45959.114018749999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45959.114018749999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45959.114018749999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45959.114018749999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45959.114018749999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45959.114018749999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45959.114018749999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45959.114018749999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45959.114018749999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45959.114018749999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45959.114018749999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45959.114018749999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45959.114018749999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45959.114018749999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45959.114018749999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45959.114018749999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45959.114018749999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45959.114018749999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45959.114018749999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45959.114018749999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45959.114018749999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45959.114018749999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45959.114018749999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45959.114018749999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45959.114018749999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45959.114018749999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45959.114018749999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45959.114018749999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45959.114018749999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45959.114018749999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45959.114018749999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45959.114018749999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45959.114018749999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45959.114018749999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45959.114018749999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45959.114018749999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45959.114018749999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45959.114018749999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45959.114018749999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45959.114018749999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45959.114018749999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45959.114018749999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45959.114018749999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45959.114018749999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45959.114018749999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45959.114018749999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45959.114018749999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45959.114018749999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45959.114018749999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45959.114018749999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45959.114018749999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45959.114018749999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45959.114018749999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45959.114018749999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45959.114018749999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45959.114018749999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45959.114018749999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45959.114018749999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45959.114018749999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45959.114018749999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45959.114018749999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45959.114018749999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45959.114018749999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45959.114018749999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45959.114018749999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45959.114018749999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45959.114018749999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45959.114018749999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45959.114018749999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45959.114018749999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45959.114018749999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45959.114018749999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45959.114018749999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45959.114018749999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45959.114018749999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45959.114018749999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45959.114018749999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45959.114018749999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45959.114018749999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45959.114018749999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45959.114018749999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45959.114018749999</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255.63330115740246</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0.23832430555194151</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0.18971319444244727</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45959.114018749999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45959.114018749999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45959.114018749999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45959.114018749999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45959.114018749999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45959.114018749999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45959.114018749999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45959.114018749999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45959.114018749999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45959.114018749999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45959.114018749999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45959.114018749999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45959.114018749999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45959.114018749999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45959.114018749999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45959.114018749999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45959.114018749999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45959.114018749999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45959.114018749999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45959.114018749999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45959.114018749999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45959.114018749999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45959.114018749999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45959.114018749999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45959.114018749999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45959.114018749999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45959.114018749999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45959.114018749999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45959.114018749999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45959.114018749999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45959.114018749999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45959.114018749999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45959.114018749999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45959.114018749999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45959.114018749999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45959.114018749999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45959.114018749999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45959.114018749999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45959.114018749999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45959.114018749999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45959.114018749999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45959.114018749999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45959.114018749999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45959.114018749999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45959.114018749999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45959.114018749999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45959.114018749999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45959.114018749999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45959.114018749999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45959.114018749999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45959.114018749999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45959.114018749999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45959.114018749999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45959.114018749999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45959.114018749999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45959.114018749999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45959.114018749999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45959.114018749999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45959.114018749999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45959.114018749999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45959.114018749999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45959.114018749999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45959.114018749999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45959.114018749999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45959.114018749999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45959.114018749999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45959.114018749999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45959.114018749999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45959.114018749999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45959.114018749999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45959.114018749999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45959.114018749999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45959.114018749999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45959.114018749999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45959.114018749999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45959.114018749999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45959.114018749999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45959.114018749999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45959.114018749999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45959.114018749999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45959.114018749999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45959.114018749999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45959.114018749999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45959.114018749999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45959.114018749999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45959.114018749999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45959.114018749999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45959.114018749999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45959.114018749999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45959.114018749999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45959.114018749999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45959.114018749999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45959.114018749999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45959.114018749999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45959.114018749999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45959.114018749999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45959.114018749999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45959.114018749999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45959.114018749999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45959.114018749999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45959.114018749999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45959.114018749999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45959.114018749999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45959.114018749999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45959.114018749999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45959.114018749999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45959.114018749999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45959.114018749999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45959.114018749999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45959.114018749999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45959.114018749999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45959.114018749999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45959.114018749999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45959.114018749999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45959.114018749999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45959.114018749999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45959.114018749999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45959.114018749999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45959.114018749999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45959.114018749999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45959.114018749999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45959.114018749999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45959.114018749999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45959.114018749999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45959.114018749999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45959.114018749999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45959.114018749999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45959.114018749999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45959.114018749999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45959.114018749999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45959.114018749999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45959.114018749999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45959.114018749999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45959.114018749999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45959.114018749999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45959.114018749999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45959.114018749999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45959.114018749999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45959.114018749999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45959.114018749999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45959.114018749999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45959.114018749999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45959.114018749999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45959.114018749999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45959.114018749999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45959.114018749999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45959.114018749999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45959.114018749999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45959.114018749999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45959.114018749999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45959.114018749999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45959.114018749999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45959.114018749999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45959.114018749999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45959.114018749999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45959.114018749999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45959.114018749999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45959.114018749999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45959.114018749999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45959.114018749999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45959.114018749999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45959.114018749999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45959.114018749999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45959.114018749999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45959.114018749999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45959.114018749999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45959.114018749999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45959.114018749999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45959.114018749999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45959.114018749999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45959.114018749999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45959.114018749999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45959.114018749999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45959.114018749999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45959.114018749999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45959.114018749999</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45959.114018749999</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67.281958564810338</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32.925141435182013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10.452907638886245</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2.5720138888573274E-2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45959.114018749999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45959.114018749999</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45959.114018749999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45959.114018749999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45959.114018749999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45959.114018749999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45959.114018749999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45959.114018749999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45959.114018749999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45959.114018749999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45959.114018749999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45959.114018749999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45959.114018749999</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45959.114018749999</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45959.114018749999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45959.114018749999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45959.114018749999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45959.114018749999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45959.114018749999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45959.114018749999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45959.114018749999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45959.114018749999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45959.114018749999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45959.114018749999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45959.114018749999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45959.114018749999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45959.114018749999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45959.114018749999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45959.114018749999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45959.114018749999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45959.114018749999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45959.114018749999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45959.114018749999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45959.114018749999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45959.114018749999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45959.114018749999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45959.114018749999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45959.114018749999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45959.114018749999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45959.114018749999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45959.114018749999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45959.114018749999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45959.114018749999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45959.114018749999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45959.114018749999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45959.114018749999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45959.114018749999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45959.114018749999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45959.114018749999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45959.114018749999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45959.114018749999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45959.114018749999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45959.114018749999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45959.114018749999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45959.114018749999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45959.114018749999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45959.114018749999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45959.114018749999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45959.114018749999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45959.114018749999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45959.114018749999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45959.114018749999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45959.114018749999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45959.114018749999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45959.114018749999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45959.114018749999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45959.114018749999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45959.114018749999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45959.114018749999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45959.114018749999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45959.114018749999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45959.114018749999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45959.114018749999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45959.114018749999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45959.114018749999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45959.114018749999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45959.114018749999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45959.114018749999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45959.114018749999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45959.114018749999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45959.114018749999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45959.114018749999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45959.114018749999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45959.114018749999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45959.114018749999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45959.114018749999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45959.114018749999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45959.114018749999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45959.114018749999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45959.114018749999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45959.114018749999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45959.114018749999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45959.114018749999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45959.114018749999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45959.114018749999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45959.114018749999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45959.114018749999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45959.114018749999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45959.114018749999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45959.114018749999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45959.114018749999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45959.114018749999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45959.114018749999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45959.114018749999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45959.114018749999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45959.114018749999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45959.114018749999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45959.114018749999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45959.114018749999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45959.114018749999</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45959.114018749999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45959.114018749999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45959.114018749999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45959.114018749999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45959.114018749999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45959.114018749999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45959.114018749999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45959.114018749999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45959.114018749999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45959.114018749999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45959.114018749999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45959.114018749999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45959.114018749999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45959.114018749999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45959.114018749999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45959.114018749999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45959.114018749999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45959.114018749999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45959.114018749999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45959.114018749999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45959.114018749999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45959.114018749999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45959.114018749999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45959.114018749999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45959.114018749999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45959.114018749999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45959.114018749999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45959.114018749999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45959.114018749999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45959.114018749999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45959.114018749999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45959.114018749999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45959.114018749999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45959.114018749999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45959.114018749999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45959.114018749999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45959.114018749999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45959.114018749999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45959.114018749999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45959.114018749999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45959.114018749999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45959.114018749999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45959.114018749999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45959.114018749999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45959.114018749999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45959.114018749999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45959.114018749999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45959.114018749999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45959.114018749999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45959.114018749999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45959.114018749999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45959.114018749999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45959.114018749999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45959.114018749999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45959.114018749999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45959.114018749999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45959.114018749999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45959.114018749999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45959.114018749999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45959.114018749999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45959.114018749999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45959.114018749999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45959.114018749999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45959.114018749999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45959.114018749999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45959.114018749999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45959.114018749999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45959.114018749999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45959.114018749999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45959.114018749999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45959.114018749999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45959.114018749999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45959.114018749999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45959.114018749999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45959.114018749999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45959.114018749999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45959.114018749999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45959.114018749999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45959.114018749999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45959.114018749999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45959.114018749999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45959.114018749999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45959.114018749999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45959.114018749999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45959.114018749999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45959.114018749999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45959.114018749999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45959.114018749999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45959.114018749999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45959.114018749999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45959.114018749999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45959.114018749999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45959.114018749999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45959.114018749999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45959.114018749999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45959.114018749999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45959.114018749999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45959.114018749999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45959.114018749999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45959.114018749999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45959.114018749999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45959.114018749999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45959.114018749999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45959.114018749999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45959.114018749999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45959.114018749999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45959.114018749999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45959.114018749999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45959.114018749999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45959.114018749999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45959.114018749999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45959.114018749999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45959.114018749999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45959.114018749999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45959.114018749999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45959.114018749999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45959.114018749999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45959.114018749999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45959.114018749999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45959.114018749999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45959.114018749999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45959.114018749999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45959.114018749999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45959.114018749999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45959.114018749999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45959.114018749999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45959.114018749999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45959.114018749999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45959.114018749999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45959.114018749999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45959.114018749999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45959.114018749999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45959.114018749999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45959.114018749999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45959.114018749999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45959.114018749999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45959.114018749999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45959.114018749999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45959.114018749999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45959.114018749999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45959.114018749999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45959.114018749999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45959.114018749999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45959.114018749999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45959.114018749999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45959.114018749999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45959.114018749999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45959.114018749999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45959.114018749999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45959.114018749999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45959.114018749999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45959.114018749999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45959.114018749999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45959.114018749999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45959.114018749999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45959.114018749999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45959.114018749999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45959.114018749999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45959.114018749999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45959.114018749999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45959.114018749999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45959.114018749999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45959.114018749999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45959.114018749999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45959.114018749999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45959.114018749999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45959.114018749999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45959.114018749999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45959.114018749999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45959.114018749999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45959.114018749999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45959.114018749999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45959.114018749999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45959.114018749999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45959.114018749999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45959.114018749999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45959.114018749999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45959.114018749999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45959.114018749999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45959.114018749999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45959.114018749999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45959.114018749999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45959.114018749999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45959.114018749999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45959.114018749999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45959.114018749999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45959.114018749999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45959.114018749999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45959.114018749999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45959.114018749999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45959.114018749999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45959.114018749999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45959.114018749999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45959.114018749999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45959.114018749999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45959.114018749999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45959.114018749999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45959.114018749999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45959.114018749999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45959.114018749999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45959.114018749999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45959.114018749999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45959.114018749999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45959.114018749999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45959.114018749999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45959.114018749999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45959.114018749999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45959.114018749999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45959.114018749999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45959.114018749999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45959.114018749999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45959.114018749999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45959.114018749999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45959.114018749999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45959.114018749999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45959.114018749999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45959.114018749999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45959.114018749999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45959.114018749999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45959.114018749999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45959.114018749999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45959.114018749999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45959.114018749999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45959.114018749999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45959.114018749999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45959.114018749999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45959.114018749999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45959.114018749999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45959.114018749999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45959.114018749999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45959.114018749999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45959.114018749999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45959.114018749999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45959.114018749999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45959.114018749999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45959.114018749999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45959.114018749999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45959.114018749999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45959.114018749999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45959.114018749999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45959.114018749999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45959.114018749999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45959.114018749999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45959.114018749999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45959.114018749999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45959.114018749999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45959.114018749999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45959.114018749999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45959.114018749999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45959.114018749999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45959.114018749999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45959.114018749999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45959.114018749999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45959.114018749999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45959.114018749999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45959.114018749999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45959.114018749999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45959.114018749999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45959.114018749999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45959.114018749999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45959.114018749999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45959.114018749999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45959.114018749999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45959.114018749999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45959.114018749999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45959.114018749999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45959.114018749999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45959.114018749999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45959.114018749999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45959.114018749999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45959.114018749999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45959.114018749999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45959.114018749999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45959.114018749999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45959.114018749999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45959.114018749999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45959.114018749999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45959.114018749999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45959.114018749999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45959.114018749999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45959.114018749999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45959.114018749999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45959.114018749999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45959.114018749999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45959.114018749999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45959.114018749999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45959.114018749999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45959.114018749999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45959.114018749999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45959.114018749999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45959.114018749999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45959.114018749999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45959.114018749999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45959.114018749999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45959.114018749999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45959.114018749999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45959.114018749999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45959.114018749999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45959.114018749999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45959.114018749999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45959.114018749999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45959.114018749999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45959.114018749999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45959.114018749999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45959.114018749999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45959.114018749999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45959.114018749999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45959.114018749999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45959.114018749999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45959.114018749999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45959.114018749999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45959.114018749999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45959.114018749999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45959.114018749999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45959.114018749999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45959.114018749999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45959.114018749999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45959.114018749999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45959.114018749999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45959.114018749999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45959.114018749999</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0.33469004629296251</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34708</v>
      </c>
      <c r="E3" s="106"/>
      <c r="F3" s="107"/>
      <c r="G3" s="77">
        <f ca="1">IFERROR(NOW()-F3,"-")</f>
        <v>45959.114018749999</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45959.114018749999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45959.114018749999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45959.114018749999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45959.114018749999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45959.114018749999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45959.114018749999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45959.114018749999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45959.114018749999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45959.114018749999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45959.114018749999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45959.114018749999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45959.114018749999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45959.114018749999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45959.114018749999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45959.114018749999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45959.114018749999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45959.114018749999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45959.114018749999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45959.114018749999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45959.114018749999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45959.114018749999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45959.114018749999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45959.114018749999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45959.114018749999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45959.114018749999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45959.114018749999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45959.114018749999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45959.114018749999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45959.114018749999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45959.114018749999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45959.114018749999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45959.114018749999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45959.114018749999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45959.114018749999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45959.114018749999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45959.114018749999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45959.114018749999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45959.114018749999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45959.114018749999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45959.114018749999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45959.114018749999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45959.114018749999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45959.114018749999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45959.114018749999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45959.114018749999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45959.114018749999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45959.114018749999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45959.114018749999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45959.114018749999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45959.114018749999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45959.114018749999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45959.114018749999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45959.114018749999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45959.114018749999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45959.114018749999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45959.114018749999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45959.114018749999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45959.114018749999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45959.114018749999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45959.114018749999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45959.114018749999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45959.114018749999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45959.114018749999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45959.114018749999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45959.114018749999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45959.114018749999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45959.114018749999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45959.114018749999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45959.114018749999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45959.114018749999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45959.114018749999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45959.114018749999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45959.114018749999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45959.114018749999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45959.114018749999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45959.114018749999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45959.114018749999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45959.114018749999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45959.114018749999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45959.114018749999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45959.114018749999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45959.114018749999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45959.114018749999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45959.114018749999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45959.114018749999</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2025-10-28T23:46:12Z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