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260" documentId="120_S{2AC9BD13-BADA-5192-A53E-5A8FF88502F6}" xr6:coauthVersionLast="47" xr6:coauthVersionMax="47" xr10:uidLastSave="{56BFB935-EAB4-40F0-BF03-482958D7D13B}"/>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<sst xmlns="http://schemas.openxmlformats.org/spreadsheetml/2006/main" count="180271" uniqueCount="39120">
  <si>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</si>
  <si>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</si>
  <si>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</si>
  <si>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</si>
  <si>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</si>
  <si>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</si>
  <si>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</si>
  <si>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</si>
  <si>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</si>
  <si>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</si>
  <si>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</si>
  <si>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</si>
  <si>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</si>
  <si>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</si>
  <si>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</si>
  <si>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</si>
  <si>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</si>
  <si>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</si>
  <si>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</si>
  <si>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</si>
  <si>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</si>
  <si>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</si>
  <si>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</si>
  <si>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</si>
  <si>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</si>
  <si>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</si>
  <si>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</si>
  <si>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</si>
  <si>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</si>
  <si>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</si>
  <si>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</si>
  <si>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</si>
  <si>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</si>
  <si>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</si>
  <si>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</si>
  <si>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</si>
  <si>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</si>
  <si>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</si>
  <si>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</si>
  <si>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</si>
  <si>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</si>
  <si>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</si>
  <si>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</si>
  <si>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</si>
  <si>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</si>
  <si>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</si>
  <si>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</si>
  <si>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</si>
  <si>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</si>
  <si>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</si>
  <si>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</si>
  <si>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</si>
  <si>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</si>
  <si>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</si>
  <si>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</si>
  <si>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</si>
  <si>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</si>
  <si>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</si>
  <si>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</si>
  <si>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</si>
  <si>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</si>
  <si>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</si>
  <si>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</si>
  <si>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</si>
  <si>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</si>
  <si>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</si>
  <si>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</si>
  <si>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</si>
  <si>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</si>
  <si>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</si>
  <si>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</si>
  <si>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</si>
  <si>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</si>
  <si>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</si>
  <si>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</si>
  <si>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</si>
  <si>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</si>
  <si>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</si>
  <si>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</si>
  <si>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</si>
  <si>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</si>
  <si>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</si>
  <si>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</si>
  <si>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</si>
  <si>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</si>
  <si>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</si>
  <si>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</si>
  <si>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</si>
  <si>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</si>
  <si>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</si>
  <si>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</si>
  <si>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</si>
  <si>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</si>
  <si>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</si>
  <si>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</si>
  <si>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</si>
  <si>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</si>
  <si>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</si>
  <si>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</si>
  <si>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</si>
  <si>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</si>
  <si>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</si>
  <si>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</si>
  <si>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</si>
  <si>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</si>
  <si>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</si>
  <si>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</si>
  <si>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</si>
  <si>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</si>
  <si>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</si>
  <si>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</si>
  <si>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</si>
  <si>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</si>
  <si>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</si>
  <si>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</si>
  <si>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</si>
  <si>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</si>
  <si>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</si>
  <si>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</si>
  <si>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</si>
  <si>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</si>
  <si>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</si>
  <si>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</si>
  <si>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</si>
  <si>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</si>
  <si>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</si>
  <si>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</si>
  <si>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</si>
  <si>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</si>
  <si>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</si>
  <si>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</si>
  <si>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</si>
  <si>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</si>
  <si>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</si>
  <si>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</si>
  <si>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</si>
  <si>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</si>
  <si>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</si>
  <si>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</si>
  <si>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</si>
  <si>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</si>
  <si>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</si>
  <si>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</si>
  <si>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</si>
  <si>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</si>
  <si>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</si>
  <si>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</si>
  <si>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</si>
  <si>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</si>
  <si>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</si>
  <si>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</si>
  <si>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</si>
  <si>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</si>
  <si>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</si>
  <si>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</si>
  <si>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</si>
  <si>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</si>
  <si>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</si>
  <si>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</si>
  <si>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</si>
  <si>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</si>
  <si>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</si>
  <si>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</si>
  <si>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</si>
  <si>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</si>
  <si>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</si>
  <si>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</si>
  <si>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</si>
  <si>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</si>
  <si>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</si>
  <si>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</si>
  <si>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</si>
  <si>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</si>
  <si>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</si>
  <si>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</si>
  <si>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</si>
  <si>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</si>
  <si>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</si>
  <si>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</si>
  <si>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</si>
  <si>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</si>
  <si>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</si>
  <si>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</si>
  <si>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</si>
  <si>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</si>
  <si>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</si>
  <si>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</si>
  <si>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</si>
  <si>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</si>
  <si>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</si>
  <si>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</si>
  <si>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</si>
  <si>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</si>
  <si>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</si>
  <si>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</si>
  <si>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</si>
  <si>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</si>
  <si>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</si>
  <si>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</si>
  <si>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</si>
  <si>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</si>
  <si>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</si>
  <si>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</si>
  <si>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</si>
  <si>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</si>
  <si>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</si>
  <si>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</si>
  <si>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</si>
  <si>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</si>
  <si>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</si>
  <si>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</si>
  <si>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</si>
  <si>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</si>
  <si>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</si>
  <si>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</si>
  <si>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</si>
  <si>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</si>
  <si>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</si>
  <si>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</si>
  <si>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</si>
  <si>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</si>
  <si>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</si>
  <si>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</si>
  <si>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</si>
  <si>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</si>
  <si>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</si>
  <si>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</si>
  <si>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</si>
  <si>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</si>
  <si>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</si>
  <si>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</si>
  <si>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</si>
  <si>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</si>
  <si>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</si>
  <si>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</si>
  <si>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</si>
  <si>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</si>
  <si>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</si>
  <si>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</si>
  <si>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</si>
  <si>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</si>
  <si>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</si>
  <si>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</si>
  <si>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</si>
  <si>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</si>
  <si>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</si>
  <si>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</si>
  <si>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</si>
  <si>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</si>
  <si>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</si>
  <si>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</si>
  <si>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</si>
  <si>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</si>
  <si>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</si>
  <si>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</si>
  <si>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</si>
  <si>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</si>
  <si>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</si>
  <si>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</si>
  <si>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</si>
  <si>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</si>
  <si>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</si>
  <si>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</si>
  <si>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</si>
  <si>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</si>
  <si>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</si>
  <si>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</si>
  <si>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</si>
  <si>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</si>
  <si>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</si>
  <si>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</si>
  <si>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</si>
  <si>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</si>
  <si>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</si>
  <si>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</si>
  <si>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</si>
  <si>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</si>
  <si>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</si>
  <si>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</si>
  <si>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</si>
  <si>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</si>
  <si>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</si>
  <si>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</si>
  <si>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</si>
  <si>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</si>
  <si>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</si>
  <si>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</si>
  <si>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</si>
  <si>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</si>
  <si>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</si>
  <si>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</si>
  <si>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</si>
  <si>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</si>
  <si>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</si>
  <si>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</si>
  <si>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</si>
  <si>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</si>
  <si>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</si>
  <si>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</si>
  <si>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</si>
  <si>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</si>
  <si>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</si>
  <si>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</si>
  <si>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</si>
  <si>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</si>
  <si>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</si>
  <si>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</si>
  <si>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</si>
  <si>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</si>
  <si>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</si>
  <si>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</si>
  <si>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</si>
  <si>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</si>
  <si>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</si>
  <si>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</si>
  <si>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</si>
  <si>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</si>
  <si>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</si>
  <si>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</si>
  <si>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</si>
  <si>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</si>
  <si>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</si>
  <si>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</si>
  <si>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</si>
  <si>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</si>
  <si>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</si>
  <si>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</si>
  <si>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</si>
  <si>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</si>
  <si>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</si>
  <si>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</si>
  <si>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</si>
  <si>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</si>
  <si>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</si>
  <si>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</si>
  <si>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</si>
  <si>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</si>
  <si>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</si>
  <si>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</si>
  <si>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</si>
  <si>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</si>
  <si>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</si>
  <si>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</si>
  <si>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</si>
  <si>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</si>
  <si>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</si>
  <si>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</si>
  <si>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</si>
  <si>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</si>
  <si>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</si>
  <si>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</si>
  <si>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</si>
  <si>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</si>
  <si>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</si>
  <si>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</si>
  <si>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</si>
  <si>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</si>
  <si>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</si>
  <si>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</si>
  <si>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</si>
  <si>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</si>
  <si>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</si>
  <si>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</si>
  <si>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</si>
  <si>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</si>
  <si>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</si>
  <si>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</si>
  <si>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</si>
  <si>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</si>
  <si>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</si>
  <si>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</si>
  <si>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</si>
  <si>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</si>
  <si>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</si>
  <si>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</si>
  <si>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</si>
  <si>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</si>
  <si>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</si>
  <si>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</si>
  <si>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</si>
  <si>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</si>
  <si>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</si>
  <si>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</si>
  <si>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</si>
  <si>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</si>
  <si>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</si>
  <si>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</si>
  <si>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</si>
  <si>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</si>
  <si>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</si>
  <si>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</si>
  <si>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</si>
  <si>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</si>
  <si>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</si>
  <si>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</si>
  <si>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</si>
  <si>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</si>
  <si>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</si>
  <si>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</si>
  <si>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</si>
  <si>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</si>
  <si>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</si>
  <si>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</si>
  <si>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</si>
  <si>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</si>
  <si>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</si>
  <si>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</si>
  <si>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</si>
  <si>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</si>
  <si>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</si>
  <si>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</si>
  <si>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</si>
  <si>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</si>
  <si>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</si>
  <si>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</si>
  <si>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</si>
  <si>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</si>
  <si>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</si>
  <si>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</si>
  <si>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</si>
  <si>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</si>
  <si>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</si>
  <si>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</si>
  <si>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</si>
  <si>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</si>
  <si>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</si>
  <si>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</si>
  <si>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</si>
  <si>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</si>
  <si>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</si>
  <si>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</si>
  <si>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</si>
  <si>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</si>
  <si>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</si>
  <si>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</si>
  <si>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</si>
  <si>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</si>
  <si>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</si>
  <si>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</si>
  <si>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</si>
  <si>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</si>
  <si>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</si>
  <si>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</si>
  <si>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</si>
  <si>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</si>
  <si>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</si>
  <si>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</si>
  <si>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</si>
  <si>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</si>
  <si>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</si>
  <si>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</si>
  <si>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</si>
  <si>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</si>
  <si>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</si>
  <si>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</si>
  <si>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</si>
  <si>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</si>
  <si>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</si>
  <si>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</si>
  <si>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</si>
  <si>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</si>
  <si>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</si>
  <si>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</si>
  <si>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</si>
  <si>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</si>
  <si>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</si>
  <si>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</si>
  <si>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</si>
  <si>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</si>
  <si>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</si>
  <si>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</si>
  <si>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</si>
  <si>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</si>
  <si>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</si>
  <si>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</si>
  <si>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</si>
  <si>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</si>
  <si>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</si>
  <si>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</si>
  <si>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</si>
  <si>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</si>
  <si>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</si>
  <si>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</si>
  <si>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</si>
  <si>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</si>
  <si>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</si>
  <si>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</si>
  <si>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</si>
  <si>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</si>
  <si>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</si>
  <si>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</si>
  <si>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</si>
  <si>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</si>
  <si>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</si>
  <si>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</si>
  <si>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</si>
  <si>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</si>
  <si>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</si>
  <si>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</si>
  <si>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</si>
  <si>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</si>
  <si>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</si>
  <si>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</si>
  <si>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</si>
  <si>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</si>
  <si>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</si>
  <si>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</si>
  <si>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</si>
  <si>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</si>
  <si>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</si>
  <si>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</si>
  <si>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</si>
  <si>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</si>
  <si>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</si>
  <si>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</si>
  <si>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</si>
  <si>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</si>
  <si>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</si>
  <si>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</si>
  <si>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</si>
  <si>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</si>
  <si>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</si>
  <si>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</si>
  <si>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</si>
  <si>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</si>
  <si>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</si>
  <si>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</si>
  <si>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</si>
  <si>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</si>
  <si>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</si>
  <si>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</si>
  <si>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</si>
  <si>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</si>
  <si>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</si>
  <si>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</si>
  <si>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</si>
  <si>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</si>
  <si>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</si>
  <si>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</si>
  <si>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</si>
  <si>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</si>
  <si>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</si>
  <si>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</si>
  <si>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</si>
  <si>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</si>
  <si>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</si>
  <si>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</si>
  <si>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</si>
  <si>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</si>
  <si>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</si>
  <si>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</si>
  <si>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</si>
  <si>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</si>
  <si>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</si>
  <si>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</si>
  <si>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</si>
  <si>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</si>
  <si>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</si>
  <si>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</si>
  <si>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</si>
  <si>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</si>
  <si>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</si>
  <si>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</si>
  <si>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</si>
  <si>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</si>
  <si>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</si>
  <si>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</si>
  <si>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</si>
  <si>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</si>
  <si>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</si>
  <si>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</si>
  <si>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</si>
  <si>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</si>
  <si>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</si>
  <si>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</si>
  <si>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</si>
  <si>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</si>
  <si>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</si>
  <si>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</si>
  <si>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</si>
  <si>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</si>
  <si>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</si>
  <si>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</si>
  <si>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</si>
  <si>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</si>
  <si>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</si>
  <si>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</si>
  <si>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</si>
  <si>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</si>
  <si>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</si>
  <si>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</si>
  <si>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</si>
  <si>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</si>
  <si>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</si>
  <si>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</si>
  <si>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</si>
  <si>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</si>
  <si>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</si>
  <si>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</si>
  <si>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</si>
  <si>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</si>
  <si>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</si>
  <si>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</si>
  <si>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</si>
  <si>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</si>
  <si>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</si>
  <si>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</si>
  <si>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</si>
  <si>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</si>
  <si>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</si>
  <si>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</si>
  <si>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</si>
  <si>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</si>
  <si>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</si>
  <si>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</si>
  <si>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</si>
  <si>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</si>
  <si>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</si>
  <si>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</si>
  <si>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</si>
  <si>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</si>
  <si>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</si>
  <si>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</si>
  <si>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</si>
  <si>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</si>
  <si>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</si>
  <si>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</si>
  <si>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</si>
  <si>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</si>
  <si>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</si>
  <si>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</si>
  <si>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</si>
  <si>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</si>
  <si>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</si>
  <si>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</si>
  <si>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</si>
  <si>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</si>
  <si>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</si>
  <si>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</si>
  <si>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</si>
  <si>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</si>
  <si>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</si>
  <si>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</si>
  <si>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</si>
  <si>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</si>
  <si>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</si>
  <si>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</si>
  <si>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</si>
  <si>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</si>
  <si>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</si>
  <si>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</si>
  <si>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</si>
  <si>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</si>
  <si>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</si>
  <si>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</si>
  <si>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</si>
  <si>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</si>
  <si>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</si>
  <si>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</si>
  <si>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</si>
  <si>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</si>
  <si>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</si>
  <si>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</si>
  <si>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</si>
  <si>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</si>
  <si>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</si>
  <si>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</si>
  <si>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</si>
  <si>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</si>
  <si>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</si>
  <si>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</si>
  <si>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</si>
  <si>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</si>
  <si>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</si>
  <si>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</si>
  <si>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</si>
  <si>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</si>
  <si>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</si>
  <si>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</si>
  <si>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</si>
  <si>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</si>
  <si>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</si>
  <si>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</si>
  <si>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</si>
  <si>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</si>
  <si>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</si>
  <si>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</si>
  <si>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</si>
  <si>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</si>
  <si>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</si>
  <si>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</si>
  <si>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</si>
  <si>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</si>
  <si>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</si>
  <si>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</si>
  <si>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</si>
  <si>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</si>
  <si>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</si>
  <si>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</si>
  <si>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</si>
  <si>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</si>
  <si>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</si>
  <si>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</si>
  <si>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</si>
  <si>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</si>
  <si>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</si>
  <si>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</si>
  <si>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</si>
  <si>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</si>
  <si>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</si>
  <si>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</si>
  <si>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</si>
  <si>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</si>
  <si>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</si>
  <si>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</si>
  <si>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</si>
  <si>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</si>
  <si>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</si>
  <si>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</si>
  <si>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</si>
  <si>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</si>
  <si>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</si>
  <si>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</si>
  <si>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</si>
  <si>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</si>
  <si>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</si>
  <si>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</si>
  <si>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</si>
  <si>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</si>
  <si>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</si>
  <si>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</si>
  <si>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</si>
  <si>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</si>
  <si>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</si>
  <si>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</si>
  <si>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</si>
  <si>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</si>
  <si>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</si>
  <si>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</si>
  <si>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</si>
  <si>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</si>
  <si>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</si>
  <si>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</si>
  <si>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</si>
  <si>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</si>
  <si>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</si>
  <si>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</si>
  <si>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</si>
  <si>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</si>
  <si>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</si>
  <si>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</si>
  <si>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</si>
  <si>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</si>
  <si>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</si>
  <si>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</si>
  <si>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</si>
  <si>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</si>
  <si>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</si>
  <si>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</si>
  <si>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</si>
  <si>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</si>
  <si>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</si>
  <si>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</si>
  <si>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</si>
  <si>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</si>
  <si>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</si>
  <si>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</si>
  <si>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</si>
  <si>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</si>
  <si>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</si>
  <si>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</si>
  <si>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</si>
  <si>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</si>
  <si>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</si>
  <si>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</si>
  <si>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</si>
  <si>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</si>
  <si>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</si>
  <si>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</si>
  <si>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</si>
  <si>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</si>
  <si>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</si>
  <si>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</si>
  <si>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</si>
  <si>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</si>
  <si>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</si>
  <si>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</si>
  <si>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</si>
  <si>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</si>
  <si>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</si>
  <si>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</si>
  <si>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</si>
  <si>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</si>
  <si>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</si>
  <si>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</si>
  <si>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</si>
  <si>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</si>
  <si>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</si>
  <si>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</si>
  <si>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</si>
  <si>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</si>
  <si>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</si>
  <si>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</si>
  <si>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</si>
  <si>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</si>
  <si>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</si>
  <si>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</si>
  <si>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</si>
  <si>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</si>
  <si>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</si>
  <si>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</si>
  <si>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</si>
  <si>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</si>
  <si>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</si>
  <si>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</si>
  <si>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</si>
  <si>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</si>
  <si>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</si>
  <si>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</si>
  <si>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</si>
  <si>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</si>
  <si>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</si>
  <si>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</si>
  <si>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</si>
  <si>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</si>
  <si>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</si>
  <si>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</si>
  <si>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</si>
  <si>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</si>
  <si>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</si>
  <si>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</si>
  <si>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</si>
  <si>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</si>
  <si>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</si>
  <si>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</si>
  <si>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</si>
  <si>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</si>
  <si>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</si>
  <si>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</si>
  <si>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</si>
  <si>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</si>
  <si>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</si>
  <si>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</si>
  <si>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</si>
  <si>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</si>
  <si>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</si>
  <si>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</si>
  <si>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</si>
  <si>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</si>
  <si>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</si>
  <si>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</si>
  <si>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</si>
  <si>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</si>
  <si>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</si>
  <si>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</si>
  <si>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</si>
  <si>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</si>
  <si>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</si>
  <si>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</si>
  <si>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</si>
  <si>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</si>
  <si>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</si>
  <si>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</si>
  <si>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</si>
  <si>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</si>
  <si>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</si>
  <si>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</si>
  <si>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</si>
  <si>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</si>
  <si>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</si>
  <si>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</si>
  <si>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</si>
  <si>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</si>
  <si>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</si>
  <si>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</si>
  <si>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</si>
  <si>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</si>
  <si>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</si>
  <si>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</si>
  <si>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</si>
  <si>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</si>
  <si>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</si>
  <si>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</si>
  <si>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</si>
  <si>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</si>
  <si>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</si>
  <si>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</si>
  <si>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</si>
  <si>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</si>
  <si>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</si>
  <si>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</si>
  <si>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</si>
  <si>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</si>
  <si>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</si>
  <si>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</si>
  <si>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</si>
  <si>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</si>
  <si>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</si>
  <si>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</si>
  <si>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</si>
  <si>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</si>
  <si>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</si>
  <si>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</si>
  <si>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</si>
  <si>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</si>
  <si>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</si>
  <si>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</si>
  <si>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</si>
  <si>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</si>
  <si>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</si>
  <si>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</si>
  <si>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</si>
  <si>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</si>
  <si>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</si>
  <si>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</si>
  <si>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</si>
  <si>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</si>
  <si>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</si>
  <si>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</si>
  <si>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</si>
  <si>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</si>
  <si>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</si>
  <si>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</si>
  <si>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</si>
  <si>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</si>
  <si>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</si>
  <si>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</si>
  <si>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</si>
  <si>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</si>
  <si>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</si>
  <si>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</si>
  <si>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</si>
  <si>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</si>
  <si>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</si>
  <si>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</si>
  <si>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</si>
  <si>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</si>
  <si>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</si>
  <si>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</si>
  <si>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</si>
  <si>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</si>
  <si>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</si>
  <si>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</si>
  <si>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</si>
  <si>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</si>
  <si>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</si>
  <si>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</si>
  <si>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</si>
  <si>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</si>
  <si>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</si>
  <si>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</si>
  <si>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</si>
  <si>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</si>
  <si>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</si>
  <si>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</si>
  <si>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</si>
  <si>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</si>
  <si>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</si>
  <si>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</si>
  <si>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</si>
  <si>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</si>
  <si>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</si>
  <si>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</si>
  <si>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</si>
  <si>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</si>
  <si>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</si>
  <si>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</si>
  <si>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</si>
  <si>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</si>
  <si>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</si>
  <si>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</si>
  <si>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</si>
  <si>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</si>
  <si>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</si>
  <si>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</si>
  <si>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</si>
  <si>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</si>
  <si>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</si>
  <si>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</si>
  <si>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</si>
  <si>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</si>
  <si>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</si>
  <si>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</si>
  <si>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</si>
  <si>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</si>
  <si>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</si>
  <si>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</si>
  <si>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</si>
  <si>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</si>
  <si>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</si>
  <si>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</si>
  <si>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</si>
  <si>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</si>
  <si>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</si>
  <si>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</si>
  <si>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</si>
  <si>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</si>
  <si>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</si>
  <si>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</si>
  <si>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</si>
  <si>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</si>
  <si>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</si>
  <si>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</si>
  <si>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</si>
  <si>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</si>
  <si>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</si>
  <si>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</si>
  <si>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</si>
  <si>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</si>
  <si>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</si>
  <si>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</si>
  <si>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</si>
  <si>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</si>
  <si>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</si>
  <si>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</si>
  <si>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</si>
  <si>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</si>
  <si>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</si>
  <si>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</si>
  <si>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</si>
  <si>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</si>
  <si>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</si>
  <si>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</si>
  <si>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</si>
  <si>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</si>
  <si>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</si>
  <si>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</si>
  <si>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</si>
  <si>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</si>
  <si>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</si>
  <si>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</si>
  <si>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</si>
  <si>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</si>
  <si>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</si>
  <si>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</si>
  <si>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</si>
  <si>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</si>
  <si>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</si>
  <si>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</si>
  <si>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</si>
  <si>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</si>
  <si>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</si>
  <si>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</si>
  <si>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</si>
  <si>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</si>
  <si>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</si>
  <si>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</si>
  <si>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</si>
  <si>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</si>
  <si>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</si>
  <si>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</si>
  <si>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</si>
  <si>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</si>
  <si>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</si>
  <si>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</si>
  <si>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</si>
  <si>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</si>
  <si>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</si>
  <si>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</si>
  <si>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</si>
  <si>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</si>
  <si>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</si>
  <si>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</si>
  <si>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</si>
  <si>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</si>
  <si>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</si>
  <si>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</si>
  <si>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</si>
  <si>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</si>
  <si>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</si>
  <si>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</si>
  <si>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</si>
  <si>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</si>
  <si>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</si>
  <si>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</si>
  <si>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</si>
  <si>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</si>
  <si>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</si>
  <si>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</si>
  <si>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</si>
  <si>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</si>
  <si>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</si>
  <si>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</si>
  <si>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</si>
  <si>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</si>
  <si>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</si>
  <si>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</si>
  <si>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</si>
  <si>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</si>
  <si>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</si>
  <si>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</si>
  <si>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</si>
  <si>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</si>
  <si>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</si>
  <si>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</si>
  <si>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</si>
  <si>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</si>
  <si>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</si>
  <si>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</si>
  <si>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</si>
  <si>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</si>
  <si>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</si>
  <si>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</si>
  <si>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</si>
  <si>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</si>
  <si>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</si>
  <si>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</si>
  <si>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</si>
  <si>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</si>
  <si>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</si>
  <si>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</si>
  <si>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</si>
  <si>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</si>
  <si>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</si>
  <si>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</si>
  <si>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</si>
  <si>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</si>
  <si>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</si>
  <si>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</si>
  <si>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</si>
  <si>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</si>
  <si>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</si>
  <si>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</si>
  <si>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</si>
  <si>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</si>
  <si>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</si>
  <si>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</si>
  <si>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</si>
  <si>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</si>
  <si>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</si>
  <si>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</si>
  <si>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</si>
  <si>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</si>
  <si>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</si>
  <si>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</si>
  <si>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</si>
  <si>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</si>
  <si>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</si>
  <si>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</si>
  <si>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</si>
  <si>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</si>
  <si>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</si>
  <si>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</si>
  <si>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</si>
  <si>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</si>
  <si>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</si>
  <si>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</si>
  <si>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</si>
  <si>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</si>
  <si>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</si>
  <si>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</si>
  <si>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</si>
  <si>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</si>
  <si>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</si>
  <si>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</si>
  <si>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</si>
  <si>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</si>
  <si>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</si>
  <si>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</si>
  <si>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</si>
  <si>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</si>
  <si>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</si>
  <si>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</si>
  <si>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</si>
  <si>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</si>
  <si>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</si>
  <si>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</si>
  <si>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</si>
  <si>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</si>
  <si>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</si>
  <si>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</si>
  <si>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</si>
  <si>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</si>
  <si>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</si>
  <si>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</si>
  <si>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</si>
  <si>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</si>
  <si>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</si>
  <si>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</si>
  <si>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</si>
  <si>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</si>
  <si>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</si>
  <si>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</si>
  <si>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</si>
  <si>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</si>
  <si>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</si>
  <si>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</si>
  <si>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</si>
  <si>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</si>
  <si>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</si>
  <si>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</si>
  <si>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</si>
  <si>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</si>
  <si>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</si>
  <si>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</si>
  <si>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</si>
  <si>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</si>
  <si>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</si>
  <si>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</si>
  <si>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</si>
  <si>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</si>
  <si>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</si>
  <si>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</si>
  <si>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</si>
  <si>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</si>
  <si>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</si>
  <si>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</si>
  <si>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</si>
  <si>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</si>
  <si>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</si>
  <si>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</si>
  <si>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</si>
  <si>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</si>
  <si>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</si>
  <si>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</si>
  <si>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</si>
  <si>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</si>
  <si>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</si>
  <si>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</si>
  <si>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</si>
  <si>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</si>
  <si>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</si>
  <si>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</si>
  <si>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</si>
  <si>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</si>
  <si>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</si>
  <si>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</si>
  <si>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</si>
  <si>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</si>
  <si>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</si>
  <si>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</si>
  <si>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</si>
  <si>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</si>
  <si>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</si>
  <si>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</si>
  <si>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</si>
  <si>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</si>
  <si>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</si>
  <si>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</si>
  <si>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</si>
  <si>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</si>
  <si>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</si>
  <si>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</si>
  <si>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</si>
  <si>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</si>
  <si>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</si>
  <si>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</si>
  <si>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</si>
  <si>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</si>
  <si>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</si>
  <si>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</si>
  <si>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</si>
  <si>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</si>
  <si>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</si>
  <si>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</si>
  <si>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</si>
  <si>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</si>
  <si>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</si>
  <si>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</si>
  <si>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</si>
  <si>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</si>
  <si>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</si>
  <si>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</si>
  <si>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</si>
  <si>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</si>
  <si>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</si>
  <si>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</si>
  <si>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</si>
  <si>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</si>
  <si>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</si>
  <si>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</si>
  <si>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</si>
  <si>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</si>
  <si>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</si>
  <si>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</si>
  <si>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</si>
  <si>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</si>
  <si>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</si>
  <si>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</si>
  <si>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</si>
  <si>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</si>
  <si>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</si>
  <si>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</si>
  <si>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</si>
  <si>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</si>
  <si>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</si>
  <si>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</si>
  <si>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</si>
  <si>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</si>
  <si>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</si>
  <si>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</si>
  <si>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</si>
  <si>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</si>
  <si>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</si>
  <si>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</si>
  <si>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</si>
  <si>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</si>
  <si>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</si>
  <si>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</si>
  <si>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</si>
  <si>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</si>
  <si>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</si>
  <si>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</si>
  <si>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</si>
  <si>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</si>
  <si>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</si>
  <si>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</si>
  <si>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</si>
  <si>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</si>
  <si>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</si>
  <si>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</si>
  <si>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</si>
  <si>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</si>
  <si>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</si>
  <si>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</si>
  <si>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</si>
  <si>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</si>
  <si>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</si>
  <si>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</si>
  <si>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</si>
  <si>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</si>
  <si>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</si>
  <si>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</si>
  <si>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</si>
  <si>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</si>
  <si>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</si>
  <si>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</si>
  <si>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</si>
  <si>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</si>
  <si>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</si>
  <si>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</si>
  <si>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</si>
  <si>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</si>
  <si>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</si>
  <si>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</si>
  <si>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</si>
  <si>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</si>
  <si>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</si>
  <si>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</si>
  <si>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</si>
  <si>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</si>
  <si>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</si>
  <si>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</si>
  <si>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</si>
  <si>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</si>
  <si>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</si>
  <si>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</si>
  <si>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</si>
  <si>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</si>
  <si>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</si>
  <si>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</si>
  <si>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</si>
  <si>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</si>
  <si>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</si>
  <si>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</si>
  <si>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</si>
  <si>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</si>
  <si>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</si>
  <si>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</si>
  <si>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</si>
  <si>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</si>
  <si>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</si>
  <si>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</si>
  <si>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</si>
  <si>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</si>
  <si>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</si>
  <si>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</si>
  <si>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</si>
  <si>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</si>
  <si>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</si>
  <si>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</si>
  <si>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</si>
  <si>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</si>
  <si>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</si>
  <si>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</si>
  <si>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</si>
  <si>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</si>
  <si>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</si>
  <si>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</si>
  <si>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</si>
  <si>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</si>
  <si>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</si>
  <si>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</si>
  <si>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</si>
  <si>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</si>
  <si>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</si>
  <si>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</si>
  <si>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</si>
  <si>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</si>
  <si>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</si>
  <si>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</si>
  <si>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</si>
  <si>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</si>
  <si>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</si>
  <si>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</si>
  <si>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</si>
  <si>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</si>
  <si>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</si>
  <si>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</si>
  <si>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</si>
  <si>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</si>
  <si>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</si>
  <si>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</si>
  <si>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</si>
  <si>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</si>
  <si>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</si>
  <si>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</si>
  <si>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</si>
  <si>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</si>
  <si>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</si>
  <si>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</si>
  <si>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</si>
  <si>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</si>
  <si>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</si>
  <si>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</si>
  <si>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</si>
  <si>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</si>
  <si>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</si>
  <si>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</si>
  <si>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</si>
  <si>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</si>
  <si>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</si>
  <si>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</si>
  <si>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</si>
  <si>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</si>
  <si>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</si>
  <si>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</si>
  <si>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</si>
  <si>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</si>
  <si>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</si>
  <si>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</si>
  <si>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</si>
  <si>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</si>
  <si>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</si>
  <si>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</si>
  <si>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</si>
  <si>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</si>
  <si>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</si>
  <si>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</si>
  <si>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</si>
  <si>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</si>
  <si>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</si>
  <si>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</si>
  <si>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</si>
  <si>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</si>
  <si>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</si>
  <si>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</si>
  <si>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</si>
  <si>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</si>
  <si>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</si>
  <si>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</si>
  <si>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</si>
  <si>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</si>
  <si>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</si>
  <si>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</si>
  <si>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</si>
  <si>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</si>
  <si>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</si>
  <si>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</si>
  <si>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</si>
  <si>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</si>
  <si>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</si>
  <si>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</si>
  <si>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</si>
  <si>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</si>
  <si>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</si>
  <si>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</si>
  <si>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</si>
  <si>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</si>
  <si>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</si>
  <si>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</si>
  <si>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</si>
  <si>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</si>
  <si>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</si>
  <si>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</si>
  <si>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</si>
  <si>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</si>
  <si>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</si>
  <si>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</si>
  <si>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</si>
  <si>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</si>
  <si>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</si>
  <si>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</si>
  <si>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</si>
  <si>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</si>
  <si>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</si>
  <si>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</si>
  <si>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</si>
  <si>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</si>
  <si>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</si>
  <si>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</si>
  <si>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</si>
  <si>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</si>
  <si>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</si>
  <si>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</si>
  <si>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</si>
  <si>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</si>
  <si>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</si>
  <si>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</si>
  <si>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</si>
  <si>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</si>
  <si>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</si>
  <si>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</si>
  <si>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</si>
  <si>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</si>
  <si>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</si>
  <si>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</si>
  <si>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</si>
  <si>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</si>
  <si>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</si>
  <si>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</si>
  <si>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</si>
  <si>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</si>
  <si>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</si>
  <si>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</si>
  <si>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</si>
  <si>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</si>
  <si>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</si>
  <si>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</si>
  <si>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</si>
  <si>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</si>
  <si>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</si>
  <si>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</si>
  <si>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</si>
  <si>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</si>
  <si>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</si>
  <si>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</si>
  <si>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</si>
  <si>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</si>
  <si>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</si>
  <si>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</si>
  <si>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</si>
  <si>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</si>
  <si>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</si>
  <si>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</si>
  <si>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</si>
  <si>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</si>
  <si>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</si>
  <si>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</si>
  <si>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</si>
  <si>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</si>
  <si>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</si>
  <si>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</si>
  <si>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</si>
  <si>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</si>
  <si>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</si>
  <si>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</si>
  <si>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</si>
  <si>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</si>
  <si>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</si>
  <si>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</si>
  <si>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</si>
  <si>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</si>
  <si>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</si>
  <si>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</si>
  <si>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</si>
  <si>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</si>
  <si>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</si>
  <si>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</si>
  <si>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</si>
  <si>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</si>
  <si>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</si>
  <si>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</si>
  <si>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</si>
  <si>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</si>
  <si>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</si>
  <si>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</si>
  <si>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</si>
  <si>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</si>
  <si>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</si>
  <si>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</si>
  <si>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</si>
  <si>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</si>
  <si>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</si>
  <si>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</si>
  <si>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</si>
  <si>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</si>
  <si>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</si>
  <si>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</si>
  <si>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</si>
  <si>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</si>
  <si>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</si>
  <si>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</si>
  <si>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</si>
  <si>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</si>
  <si>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</si>
  <si>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</si>
  <si>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</si>
  <si>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</si>
  <si>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</si>
  <si>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</si>
  <si>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</si>
  <si>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</si>
  <si>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</si>
  <si>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</si>
  <si>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</si>
  <si>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</si>
  <si>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</si>
  <si>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</si>
  <si>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</si>
  <si>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</si>
  <si>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</si>
  <si>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</si>
  <si>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</si>
  <si>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</si>
  <si>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</si>
  <si>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</si>
  <si>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</si>
  <si>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</si>
  <si>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</si>
  <si>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</si>
  <si>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</si>
  <si>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</si>
  <si>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</si>
  <si>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</si>
  <si>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</si>
  <si>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</si>
  <si>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</si>
  <si>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</si>
  <si>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</si>
  <si>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</si>
  <si>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</si>
  <si>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</si>
  <si>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</si>
  <si>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</si>
  <si>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</si>
  <si>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</si>
  <si>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</si>
  <si>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</si>
  <si>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</si>
  <si>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</si>
  <si>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</si>
  <si>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</si>
  <si>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</si>
  <si>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</si>
  <si>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</si>
  <si>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</si>
  <si>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</si>
  <si>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</si>
  <si>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</si>
  <si>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</si>
  <si>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</si>
  <si>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</si>
  <si>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</si>
  <si>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</si>
  <si>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</si>
  <si>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</si>
  <si>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</si>
  <si>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</si>
  <si>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</si>
  <si>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</si>
  <si>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</si>
  <si>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</si>
  <si>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</si>
  <si>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</si>
  <si>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</si>
  <si>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</si>
  <si>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</si>
  <si>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</si>
  <si>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</si>
  <si>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</si>
  <si>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</si>
  <si>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</si>
  <si>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</si>
  <si>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</si>
  <si>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</si>
  <si>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</si>
  <si>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</si>
  <si>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</si>
  <si>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</si>
  <si>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</si>
  <si>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</si>
  <si>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</si>
  <si>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</si>
  <si>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</si>
  <si>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</si>
  <si>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</si>
  <si>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</si>
  <si>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</si>
  <si>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</si>
  <si>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</si>
  <si>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</si>
  <si>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</si>
  <si>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</si>
  <si>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</si>
  <si>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</si>
  <si>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</si>
  <si>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</si>
  <si>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</si>
  <si>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</si>
  <si>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</si>
  <si>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</si>
  <si>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</si>
  <si>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</si>
  <si>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</si>
  <si>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</si>
  <si>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</si>
  <si>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</si>
  <si>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</si>
  <si>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</si>
  <si>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</si>
  <si>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</si>
  <si>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</si>
  <si>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</si>
  <si>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</si>
  <si>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</si>
  <si>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</si>
  <si>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</si>
  <si>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</si>
  <si>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</si>
  <si>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</si>
  <si>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</si>
  <si>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</si>
  <si>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</si>
  <si>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</si>
  <si>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</si>
  <si>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</si>
  <si>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</si>
  <si>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</si>
  <si>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</si>
  <si>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</si>
  <si>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</si>
  <si>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</si>
  <si>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</si>
  <si>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</si>
  <si>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</si>
  <si>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</si>
  <si>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</si>
  <si>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</si>
  <si>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</si>
  <si>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</si>
  <si>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</si>
  <si>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</si>
  <si>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</si>
  <si>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</si>
  <si>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</si>
  <si>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</si>
  <si>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</si>
  <si>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</si>
  <si>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</si>
  <si>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</si>
  <si>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</si>
  <si>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</si>
  <si>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</si>
  <si>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</si>
  <si>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</si>
  <si>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</si>
  <si>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</si>
  <si>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</si>
  <si>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</si>
  <si>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</si>
  <si>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</si>
  <si>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</si>
  <si>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</si>
  <si>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</si>
  <si>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</si>
  <si>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</si>
  <si>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</si>
  <si>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</si>
  <si>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</si>
  <si>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</si>
  <si>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</si>
  <si>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</si>
  <si>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</si>
  <si>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</si>
  <si>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</si>
  <si>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</si>
  <si>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</si>
  <si>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</si>
  <si>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</si>
  <si>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</si>
  <si>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</si>
  <si>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</si>
  <si>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</si>
  <si>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</si>
  <si>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</si>
  <si>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</si>
  <si>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</si>
  <si>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</si>
  <si>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</si>
  <si>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</si>
  <si>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</si>
  <si>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</si>
  <si>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</si>
  <si>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</si>
  <si>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</si>
  <si>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</si>
  <si>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</si>
  <si>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</si>
  <si>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</si>
  <si>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</si>
  <si>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</si>
  <si>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</si>
  <si>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</si>
  <si>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</si>
  <si>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</si>
  <si>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</si>
  <si>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</si>
  <si>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</si>
  <si>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</si>
  <si>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</si>
  <si>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</si>
  <si>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</si>
  <si>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</si>
  <si>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</si>
  <si>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</si>
  <si>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</si>
  <si>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</si>
  <si>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</si>
  <si>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</si>
  <si>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</si>
  <si>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</si>
  <si>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</si>
  <si>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</si>
  <si>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</si>
  <si>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</si>
  <si>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</si>
  <si>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</si>
  <si>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</si>
  <si>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</si>
  <si>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</si>
  <si>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</si>
  <si>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</si>
  <si>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</si>
  <si>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</si>
  <si>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</si>
  <si>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</si>
  <si>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</si>
  <si>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</si>
  <si>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</si>
  <si>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</si>
  <si>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</si>
  <si>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</si>
  <si>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</si>
  <si>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</si>
  <si>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</si>
  <si>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</si>
  <si>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</si>
  <si>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</si>
  <si>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</si>
  <si>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</si>
  <si>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</si>
  <si>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</si>
  <si>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</si>
  <si>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</si>
  <si>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</si>
  <si>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</si>
  <si>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</si>
  <si>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</si>
  <si>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</si>
  <si>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</si>
  <si>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</si>
  <si>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</si>
  <si>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</si>
  <si>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</si>
  <si>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</si>
  <si>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</si>
  <si>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</si>
  <si>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</si>
  <si>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</si>
  <si>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</si>
  <si>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</si>
  <si>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</si>
  <si>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</si>
  <si>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</si>
  <si>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</si>
  <si>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</si>
  <si>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</si>
  <si>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</si>
  <si>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</si>
  <si>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</si>
  <si>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</si>
  <si>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</si>
  <si>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</si>
  <si>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</si>
  <si>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</si>
  <si>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</si>
  <si>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</si>
  <si>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</si>
  <si>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</si>
  <si>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</si>
  <si>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</si>
  <si>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</si>
  <si>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</si>
  <si>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</si>
  <si>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</si>
  <si>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</si>
  <si>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</si>
  <si>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</si>
  <si>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</si>
  <si>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</si>
  <si>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</si>
  <si>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</si>
  <si>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</si>
  <si>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</si>
  <si>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</si>
  <si>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</si>
  <si>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</si>
  <si>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</si>
  <si>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</si>
  <si>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</si>
  <si>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</si>
  <si>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</si>
  <si>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</si>
  <si>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</si>
  <si>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</si>
  <si>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</si>
  <si>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</si>
  <si>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</si>
  <si>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</si>
  <si>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</si>
  <si>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</si>
  <si>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</si>
  <si>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</si>
  <si>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</si>
  <si>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</si>
  <si>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</si>
  <si>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</si>
  <si>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</si>
  <si>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</si>
  <si>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</si>
  <si>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</si>
  <si>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</si>
  <si>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</si>
  <si>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</si>
  <si>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</si>
  <si>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</si>
  <si>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</si>
  <si>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</si>
  <si>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</si>
  <si>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</si>
  <si>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</si>
  <si>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</si>
  <si>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</si>
  <si>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</si>
  <si>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</si>
  <si>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</si>
  <si>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</si>
  <si>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</si>
  <si>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</si>
  <si>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</si>
  <si>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</si>
  <si>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</si>
  <si>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</si>
  <si>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</si>
  <si>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</si>
  <si>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</si>
  <si>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</si>
  <si>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</si>
  <si>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</si>
  <si>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</si>
  <si>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</si>
  <si>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</si>
  <si>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</si>
  <si>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</si>
  <si>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</si>
  <si>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</si>
  <si>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</si>
  <si>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</si>
  <si>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</si>
  <si>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</si>
  <si>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</si>
  <si>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</si>
  <si>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</si>
  <si>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</si>
  <si>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</si>
  <si>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</si>
  <si>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</si>
  <si>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</si>
  <si>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</si>
  <si>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</si>
  <si>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</si>
  <si>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</si>
  <si>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</si>
  <si>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</si>
  <si>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</si>
  <si>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</si>
  <si>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</si>
  <si>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</si>
  <si>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</si>
  <si>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</si>
  <si>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</si>
  <si>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</si>
  <si>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</si>
  <si>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</si>
  <si>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</si>
  <si>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</si>
  <si>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</si>
  <si>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</si>
  <si>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</si>
  <si>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</si>
  <si>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</si>
  <si>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</si>
  <si>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</si>
  <si>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</si>
  <si>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</si>
  <si>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</si>
  <si>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</si>
  <si>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</si>
  <si>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</si>
  <si>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</si>
  <si>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</si>
  <si>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</si>
  <si>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</si>
  <si>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</si>
  <si>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</si>
  <si>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</si>
  <si>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</si>
  <si>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</si>
  <si>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</si>
  <si>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</si>
  <si>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</si>
  <si>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</si>
  <si>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</si>
  <si>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</si>
  <si>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</si>
  <si>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</si>
  <si>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</si>
  <si>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</si>
  <si>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</si>
  <si>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</si>
  <si>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</si>
  <si>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</si>
  <si>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</si>
  <si>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</si>
  <si>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</si>
  <si>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</si>
  <si>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</si>
  <si>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</si>
  <si>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</si>
  <si>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</si>
  <si>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</si>
  <si>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</si>
  <si>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</si>
  <si>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</si>
  <si>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</si>
  <si>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</si>
  <si>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</si>
  <si>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</si>
  <si>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</si>
  <si>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</si>
  <si>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</si>
  <si>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</si>
  <si>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</si>
  <si>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</si>
  <si>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</si>
  <si>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</si>
  <si>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</si>
  <si>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</si>
  <si>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</si>
  <si>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</si>
  <si>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</si>
  <si>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</si>
  <si>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</si>
  <si>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</si>
  <si>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</si>
  <si>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</si>
  <si>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</si>
  <si>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</si>
  <si>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</si>
  <si>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</si>
  <si>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</si>
  <si>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</si>
  <si>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</si>
  <si>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</si>
  <si>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</si>
  <si>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</si>
  <si>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</si>
  <si>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</si>
  <si>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</si>
  <si>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</si>
  <si>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</si>
  <si>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</si>
  <si>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</si>
  <si>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</si>
  <si>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</si>
  <si>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</si>
  <si>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</si>
  <si>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</si>
  <si>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</si>
  <si>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</si>
  <si>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</si>
  <si>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</si>
  <si>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</si>
  <si>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</si>
  <si>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</si>
  <si>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</si>
  <si>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</si>
  <si>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</si>
  <si>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</si>
  <si>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</si>
  <si>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</si>
  <si>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</si>
  <si>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</si>
  <si>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</si>
  <si>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</si>
  <si>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</si>
  <si>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</si>
  <si>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</si>
  <si>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</si>
  <si>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</si>
  <si>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</si>
  <si>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</si>
  <si>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</si>
  <si>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</si>
  <si>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</si>
  <si>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</si>
  <si>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</si>
  <si>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</si>
  <si>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</si>
  <si>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</si>
  <si>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</si>
  <si>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</si>
  <si>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</si>
  <si>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</si>
  <si>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</si>
  <si>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</si>
  <si>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</si>
  <si>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</si>
  <si>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</si>
  <si>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</si>
  <si>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</si>
  <si>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</si>
  <si>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</si>
  <si>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</si>
  <si>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</si>
  <si>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</si>
  <si>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</si>
  <si>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</si>
  <si>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</si>
  <si>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</si>
  <si>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</si>
  <si>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</si>
  <si>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</si>
  <si>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</si>
  <si>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</si>
  <si>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</si>
  <si>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</si>
  <si>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</si>
  <si>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</si>
  <si>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</si>
  <si>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</si>
  <si>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</si>
  <si>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</si>
  <si>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</si>
  <si>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</si>
  <si>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</si>
  <si>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</si>
  <si>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</si>
  <si>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</si>
  <si>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</si>
  <si>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</si>
  <si>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</si>
  <si>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</si>
  <si>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</si>
  <si>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</si>
  <si>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</si>
  <si>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</si>
  <si>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</si>
  <si>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</si>
  <si>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</si>
  <si>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</si>
  <si>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</si>
  <si>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</si>
  <si>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</si>
  <si>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</si>
  <si>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</si>
  <si>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</si>
  <si>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</si>
  <si>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</si>
  <si>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</si>
  <si>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</si>
  <si>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</si>
  <si>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</si>
  <si>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</si>
  <si>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</si>
  <si>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</si>
  <si>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</si>
  <si>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</si>
  <si>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</si>
  <si>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</si>
  <si>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</si>
  <si>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</si>
  <si>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</si>
  <si>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</si>
  <si>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</si>
  <si>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</si>
  <si>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</si>
  <si>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</si>
  <si>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</si>
  <si>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</si>
  <si>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</si>
  <si>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</si>
  <si>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</si>
  <si>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</si>
  <si>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</si>
  <si>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</si>
  <si>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</si>
  <si>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</si>
  <si>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</si>
  <si>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</si>
  <si>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</si>
  <si>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</si>
  <si>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</si>
  <si>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</si>
  <si>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</si>
  <si>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</si>
  <si>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</si>
  <si>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</si>
  <si>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</si>
  <si>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</si>
  <si>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</si>
  <si>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</si>
  <si>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</si>
  <si>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</si>
  <si>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</si>
  <si>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</si>
  <si>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</si>
  <si>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</si>
  <si>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</si>
  <si>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</si>
  <si>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</si>
  <si>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</si>
  <si>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</si>
  <si>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</si>
  <si>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</si>
  <si>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</si>
  <si>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</si>
  <si>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</si>
  <si>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</si>
  <si>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</si>
  <si>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</si>
  <si>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</si>
  <si>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</si>
  <si>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</si>
  <si>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</si>
  <si>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</si>
  <si>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</si>
  <si>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</si>
  <si>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</si>
  <si>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</si>
  <si>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</si>
  <si>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</si>
  <si>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</si>
  <si>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</si>
  <si>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</si>
  <si>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</si>
  <si>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</si>
  <si>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</si>
  <si>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</si>
  <si>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</si>
  <si>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</si>
  <si>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</si>
  <si>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</si>
  <si>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</si>
  <si>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</si>
  <si>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</si>
  <si>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</si>
  <si>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</si>
  <si>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</si>
  <si>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</si>
  <si>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</si>
  <si>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</si>
  <si>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</si>
  <si>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</si>
  <si>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</si>
  <si>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</si>
  <si>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</si>
  <si>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</si>
  <si>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</si>
  <si>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</si>
  <si>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</si>
  <si>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</si>
  <si>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</si>
  <si>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</si>
  <si>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</si>
  <si>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</si>
  <si>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</si>
  <si>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</si>
  <si>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</si>
  <si>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</si>
  <si>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</si>
  <si>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</si>
  <si>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</si>
  <si>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</si>
  <si>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</si>
  <si>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</si>
  <si>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</si>
  <si>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</si>
  <si>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</si>
  <si>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</si>
  <si>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</si>
  <si>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</si>
  <si>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</si>
  <si>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</si>
  <si>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</si>
  <si>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</si>
  <si>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</si>
  <si>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</si>
  <si>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</si>
  <si>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</si>
  <si>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</si>
  <si>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</si>
  <si>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</si>
  <si>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</si>
  <si>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</si>
  <si>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</si>
  <si>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</si>
  <si>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</si>
  <si>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</si>
  <si>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</si>
  <si>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</si>
  <si>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</si>
  <si>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</si>
  <si>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</si>
  <si>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</si>
  <si>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</si>
  <si>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</si>
  <si>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</si>
  <si>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</si>
  <si>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</si>
  <si>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</si>
  <si>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</si>
  <si>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</si>
  <si>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</si>
  <si>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</si>
  <si>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</si>
  <si>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</si>
  <si>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</si>
  <si>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</si>
  <si>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</si>
  <si>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</si>
  <si>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</si>
  <si>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</si>
  <si>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</si>
  <si>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</si>
  <si>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</si>
  <si>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</si>
  <si>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</si>
  <si>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</si>
  <si>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</si>
  <si>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</si>
  <si>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</si>
  <si>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</si>
  <si>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</si>
  <si>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</si>
  <si>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</si>
  <si>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</si>
  <si>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</si>
  <si>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</si>
  <si>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</si>
  <si>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</si>
  <si>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</si>
  <si>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</si>
  <si>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</si>
  <si>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</si>
  <si>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</si>
  <si>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</si>
  <si>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</si>
  <si>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</si>
  <si>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</si>
  <si>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</si>
  <si>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</si>
  <si>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</si>
  <si>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</si>
  <si>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</si>
  <si>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</si>
  <si>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</si>
  <si>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</si>
  <si>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</si>
  <si>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</si>
  <si>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</si>
  <si>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</si>
  <si>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</si>
  <si>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</si>
  <si>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</si>
  <si>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</si>
  <si>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</si>
  <si>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</si>
  <si>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</si>
  <si>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</si>
  <si>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</si>
  <si>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</si>
  <si>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</si>
  <si>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</si>
  <si>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</si>
  <si>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</si>
  <si>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</si>
  <si>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</si>
  <si>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</si>
  <si>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</si>
  <si>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</si>
  <si>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</si>
  <si>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</si>
  <si>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</si>
  <si>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</si>
  <si>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</si>
  <si>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</si>
  <si>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</si>
  <si>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</si>
  <si>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</si>
  <si>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</si>
  <si>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</si>
  <si>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</si>
  <si>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</si>
  <si>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</si>
  <si>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</si>
  <si>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</si>
  <si>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</si>
  <si>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</si>
  <si>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</si>
  <si>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</si>
  <si>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</si>
  <si>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</si>
  <si>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</si>
  <si>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</si>
  <si>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</si>
  <si>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</si>
  <si>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</si>
  <si>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</si>
  <si>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</si>
  <si>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</si>
  <si>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</si>
  <si>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</si>
  <si>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</si>
  <si>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</si>
  <si>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</si>
  <si>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</si>
  <si>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</si>
  <si>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</si>
  <si>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</si>
  <si>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</si>
  <si>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</si>
  <si>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</si>
  <si>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</si>
  <si>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</si>
  <si>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</si>
  <si>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</si>
  <si>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</si>
  <si>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</si>
  <si>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</si>
  <si>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</si>
  <si>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</si>
  <si>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</si>
  <si>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</si>
  <si>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</si>
  <si>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</si>
  <si>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</si>
  <si>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</si>
  <si>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</si>
  <si>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</si>
  <si>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</si>
  <si>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</si>
  <si>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</si>
  <si>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</si>
  <si>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</si>
  <si>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</si>
  <si>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</si>
  <si>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</si>
  <si>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</si>
  <si>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</si>
  <si>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</si>
  <si>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</si>
  <si>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</si>
  <si>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</si>
  <si>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</si>
  <si>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</si>
  <si>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</si>
  <si>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</si>
  <si>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</si>
  <si>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</si>
  <si>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</si>
  <si>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</si>
  <si>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</si>
  <si>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</si>
  <si>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</si>
  <si>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</si>
  <si>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</si>
  <si>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</si>
  <si>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</si>
  <si>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</si>
  <si>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</si>
  <si>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</si>
  <si>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</si>
  <si>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</si>
  <si>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</si>
  <si>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</si>
  <si>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</si>
  <si>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</si>
  <si>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</si>
  <si>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</si>
  <si>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</si>
  <si>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</si>
  <si>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</si>
  <si>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</si>
  <si>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</si>
  <si>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</si>
  <si>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</si>
  <si>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</si>
  <si>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</si>
  <si>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</si>
  <si>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</si>
  <si>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</si>
  <si>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</si>
  <si>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</si>
  <si>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</si>
  <si>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</si>
  <si>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</si>
  <si>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</si>
  <si>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</si>
  <si>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</si>
  <si>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</si>
  <si>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</si>
  <si>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</si>
  <si>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</si>
  <si>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</si>
  <si>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</si>
  <si>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</si>
  <si>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</si>
  <si>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</si>
  <si>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</si>
  <si>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</si>
  <si>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</si>
  <si>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</si>
  <si>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</si>
  <si>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</si>
  <si>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</si>
  <si>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</si>
  <si>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</si>
  <si>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</si>
  <si>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</si>
  <si>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</si>
  <si>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</si>
  <si>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</si>
  <si>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</si>
  <si>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</si>
  <si>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</si>
  <si>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</si>
  <si>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</si>
  <si>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</si>
  <si>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</si>
  <si>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</si>
  <si>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</si>
  <si>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</si>
  <si>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</si>
  <si>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</si>
  <si>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</si>
  <si>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</si>
  <si>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</si>
  <si>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</si>
  <si>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</si>
  <si>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</si>
  <si>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</si>
  <si>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</si>
  <si>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</si>
  <si>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</si>
  <si>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</si>
  <si>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</si>
  <si>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</si>
  <si>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</si>
  <si>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</si>
  <si>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</si>
  <si>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</si>
  <si>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</si>
  <si>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</si>
  <si>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</si>
  <si>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</si>
  <si>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</si>
  <si>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</si>
  <si>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</si>
  <si>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</si>
  <si>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</si>
  <si>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</si>
  <si>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</si>
  <si>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</si>
  <si>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</si>
  <si>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</si>
  <si>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</si>
  <si>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</si>
  <si>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</si>
  <si>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</si>
  <si>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</si>
  <si>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</si>
  <si>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</si>
  <si>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</si>
  <si>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</si>
  <si>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</si>
  <si>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</si>
  <si>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</si>
  <si>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</si>
  <si>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</si>
  <si>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</si>
  <si>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</si>
  <si>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</si>
  <si>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</si>
  <si>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</si>
  <si>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</si>
  <si>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</si>
  <si>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</si>
  <si>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</si>
  <si>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</si>
  <si>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</si>
  <si>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</si>
  <si>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</si>
  <si>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</si>
  <si>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</si>
  <si>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</si>
  <si>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</si>
  <si>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</si>
  <si>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</si>
  <si>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</si>
  <si>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</si>
  <si>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</si>
  <si>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</si>
  <si>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</si>
  <si>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</si>
  <si>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</si>
  <si>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</si>
  <si>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</si>
  <si>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</si>
  <si>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</si>
  <si>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</si>
  <si>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</si>
  <si>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</si>
  <si>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</si>
  <si>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</si>
  <si>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</si>
  <si>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</si>
  <si>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</si>
  <si>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</si>
  <si>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</si>
  <si>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</si>
  <si>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</si>
  <si>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</si>
  <si>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</si>
  <si>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</si>
  <si>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</si>
  <si>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</si>
  <si>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</si>
  <si>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</si>
  <si>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</si>
  <si>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</si>
  <si>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</si>
  <si>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</si>
  <si>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</si>
  <si>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</si>
  <si>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</si>
  <si>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</si>
  <si>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</si>
  <si>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</si>
  <si>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</si>
  <si>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</si>
  <si>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</si>
  <si>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</si>
  <si>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</si>
  <si>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</si>
  <si>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</si>
  <si>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</si>
  <si>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</si>
  <si>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</si>
  <si>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</si>
  <si>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</si>
  <si>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</si>
  <si>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</si>
  <si>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</si>
  <si>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</si>
  <si>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</si>
  <si>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</si>
  <si>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</si>
  <si>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</si>
  <si>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</si>
  <si>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</si>
  <si>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</si>
  <si>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</si>
  <si>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</si>
  <si>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</si>
  <si>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</si>
  <si>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</si>
  <si>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</si>
  <si>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</si>
  <si>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</si>
  <si>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</si>
  <si>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</si>
  <si>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</si>
  <si>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</si>
  <si>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</si>
  <si>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</si>
  <si>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</si>
  <si>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</si>
  <si>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</si>
  <si>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</si>
  <si>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</si>
  <si>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</si>
  <si>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</si>
  <si>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</si>
  <si>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</si>
  <si>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</si>
  <si>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</si>
  <si>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</si>
  <si>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</si>
  <si>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</si>
  <si>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</si>
  <si>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</si>
  <si>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</si>
  <si>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</si>
  <si>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</si>
  <si>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</si>
  <si>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</si>
  <si>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</si>
  <si>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</si>
  <si>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</si>
  <si>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</si>
  <si>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</si>
  <si>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</si>
  <si>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</si>
  <si>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</si>
  <si>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</si>
  <si>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</si>
  <si>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</si>
  <si>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</si>
  <si>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</si>
  <si>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</si>
  <si>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</si>
  <si>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</si>
  <si>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</si>
  <si>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</si>
  <si>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</si>
  <si>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</si>
  <si>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</si>
  <si>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</si>
  <si>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</si>
  <si>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</si>
  <si>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</si>
  <si>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</si>
  <si>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</si>
  <si>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</si>
  <si>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</si>
  <si>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</si>
  <si>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</si>
  <si>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</si>
  <si>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</si>
  <si>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</si>
  <si>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</si>
  <si>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</si>
  <si>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</si>
  <si>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</si>
  <si>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</si>
  <si>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</si>
  <si>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</si>
  <si>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</si>
  <si>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</si>
  <si>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</si>
  <si>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</si>
  <si>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</si>
  <si>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</si>
  <si>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</si>
  <si>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</si>
  <si>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</si>
  <si>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</si>
  <si>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</si>
  <si>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</si>
  <si>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</si>
  <si>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</si>
  <si>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</si>
  <si>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</si>
  <si>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</si>
  <si>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</si>
  <si>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</si>
  <si>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</si>
  <si>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</si>
  <si>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</si>
  <si>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</si>
  <si>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</si>
  <si>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</si>
  <si>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</si>
  <si>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</si>
  <si>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</si>
  <si>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</si>
  <si>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</si>
  <si>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</si>
  <si>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</si>
  <si>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</si>
  <si>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</si>
  <si>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</si>
  <si>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</si>
  <si>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</si>
  <si>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</si>
  <si>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</si>
  <si>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</si>
  <si>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</si>
  <si>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</si>
  <si>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</si>
  <si>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</si>
  <si>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</si>
  <si>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</si>
  <si>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</si>
  <si>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</si>
  <si>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</si>
  <si>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</si>
  <si>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</si>
  <si>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</si>
  <si>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</si>
  <si>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</si>
  <si>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</si>
  <si>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</si>
  <si>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</si>
  <si>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</si>
  <si>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</si>
  <si>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</si>
  <si>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</si>
  <si>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</si>
  <si>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</si>
  <si>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</si>
  <si>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</si>
  <si>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</si>
  <si>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</si>
  <si>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</si>
  <si>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</si>
  <si>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</si>
  <si>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</si>
  <si>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</si>
  <si>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</si>
  <si>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</si>
  <si>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</si>
  <si>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</si>
  <si>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</si>
  <si>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</si>
  <si>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</si>
  <si>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</si>
  <si>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</si>
  <si>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</si>
  <si>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</si>
  <si>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</si>
  <si>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</si>
  <si>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</si>
  <si>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</si>
  <si>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</si>
  <si>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</si>
  <si>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</si>
  <si>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</si>
  <si>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</si>
  <si>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</si>
  <si>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</si>
  <si>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</si>
  <si>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</si>
  <si>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</si>
  <si>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</si>
  <si>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</si>
  <si>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</si>
  <si>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</si>
  <si>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</si>
  <si>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</si>
  <si>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</si>
  <si>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</si>
  <si>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</si>
  <si>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</si>
  <si>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</si>
  <si>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</si>
  <si>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</si>
  <si>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</si>
  <si>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</si>
  <si>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</si>
  <si>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</si>
  <si>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</si>
  <si>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</si>
  <si>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</si>
  <si>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</si>
  <si>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</si>
  <si>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</si>
  <si>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</si>
  <si>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</si>
  <si>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</si>
  <si>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</si>
  <si>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</si>
  <si>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</si>
  <si>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</si>
  <si>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</si>
  <si>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</si>
  <si>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</si>
  <si>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</si>
  <si>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</si>
  <si>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</si>
  <si>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</si>
  <si>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</si>
  <si>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</si>
  <si>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</si>
  <si>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</si>
  <si>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</si>
  <si>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</si>
  <si>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</si>
  <si>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</si>
  <si>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</si>
  <si>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</si>
  <si>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</si>
  <si>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</si>
  <si>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</si>
  <si>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</si>
  <si>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</si>
  <si>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</si>
  <si>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</si>
  <si>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</si>
  <si>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</si>
  <si>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</si>
  <si>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</si>
  <si>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</si>
  <si>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</si>
  <si>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</si>
  <si>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</si>
  <si>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</si>
  <si>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</si>
  <si>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</si>
  <si>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</si>
  <si>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</si>
  <si>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</si>
  <si>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</si>
  <si>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</si>
  <si>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</si>
  <si>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</si>
  <si>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</si>
  <si>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</si>
  <si>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</si>
  <si>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</si>
  <si>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</si>
  <si>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</si>
  <si>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</si>
  <si>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</si>
  <si>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</si>
  <si>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</si>
  <si>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</si>
  <si>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</si>
  <si>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</si>
  <si>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</si>
  <si>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</si>
  <si>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</si>
  <si>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</si>
  <si>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</si>
  <si>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</si>
  <si>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</si>
  <si>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</si>
  <si>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</si>
  <si>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</si>
  <si>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</si>
  <si>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</si>
  <si>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</si>
  <si>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</si>
  <si>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</si>
  <si>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</si>
  <si>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</si>
  <si>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</si>
  <si>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</si>
  <si>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</si>
  <si>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</si>
  <si>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</si>
  <si>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</si>
  <si>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</si>
  <si>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</si>
  <si>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</si>
  <si>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</si>
  <si>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</si>
  <si>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</si>
  <si>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</si>
  <si>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</si>
  <si>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</si>
  <si>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</si>
  <si>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</si>
  <si>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</si>
  <si>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</si>
  <si>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</si>
  <si>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</si>
  <si>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</si>
  <si>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</si>
  <si>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</si>
  <si>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</si>
  <si>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</si>
  <si>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</si>
  <si>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</si>
  <si>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</si>
  <si>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</si>
  <si>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</si>
  <si>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</si>
  <si>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</si>
  <si>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</si>
  <si>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</si>
  <si>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</si>
  <si>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</si>
  <si>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</si>
  <si>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</si>
  <si>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</si>
  <si>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</si>
  <si>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</si>
  <si>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</si>
  <si>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</si>
  <si>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</si>
  <si>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</si>
  <si>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</si>
  <si>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</si>
  <si>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</si>
  <si>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</si>
  <si>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</si>
  <si>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</si>
  <si>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</si>
  <si>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</si>
  <si>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</si>
  <si>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</si>
  <si>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</si>
  <si>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</si>
  <si>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</si>
  <si>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</si>
  <si>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</si>
  <si>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</si>
  <si>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</si>
  <si>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</si>
  <si>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</si>
  <si>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</si>
  <si>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</si>
  <si>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</si>
  <si>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</si>
  <si>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</si>
  <si>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</si>
  <si>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</si>
  <si>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</si>
  <si>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</si>
  <si>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</si>
  <si>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</si>
  <si>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</si>
  <si>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</si>
  <si>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</si>
  <si>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</si>
  <si>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</si>
  <si>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</si>
  <si>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</si>
  <si>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</si>
  <si>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</si>
  <si>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</si>
  <si>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</si>
  <si>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</si>
  <si>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</si>
  <si>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</si>
  <si>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</si>
  <si>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</si>
  <si>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</si>
  <si>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</si>
  <si>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</si>
  <si>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</si>
  <si>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</si>
  <si>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</si>
  <si>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</si>
  <si>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</si>
  <si>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</si>
  <si>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</si>
  <si>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</si>
  <si>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</si>
  <si>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</si>
  <si>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</si>
  <si>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</si>
  <si>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</si>
  <si>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</si>
  <si>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</si>
  <si>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</si>
  <si>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</si>
  <si>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</si>
  <si>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</si>
  <si>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</si>
  <si>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</si>
  <si>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</si>
  <si>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</si>
  <si>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</si>
  <si>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</si>
  <si>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</si>
  <si>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</si>
  <si>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</si>
  <si>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</si>
  <si>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</si>
  <si>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</si>
  <si>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</si>
  <si>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</si>
  <si>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</si>
  <si>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</si>
  <si>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</si>
  <si>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</si>
  <si>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</si>
  <si>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</si>
  <si>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</si>
  <si>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</si>
  <si>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</si>
  <si>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</si>
  <si>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</si>
  <si>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</si>
  <si>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</si>
  <si>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</si>
  <si>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</si>
  <si>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</si>
  <si>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</si>
  <si>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</si>
  <si>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</si>
  <si>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</si>
  <si>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</si>
  <si>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</si>
  <si>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</si>
  <si>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</si>
  <si>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</si>
  <si>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</si>
  <si>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</si>
  <si>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</si>
  <si>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</si>
  <si>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</si>
  <si>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</si>
  <si>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</si>
  <si>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</si>
  <si>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</si>
  <si>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</si>
  <si>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</si>
  <si>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</si>
  <si>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</si>
  <si>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</si>
  <si>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</si>
  <si>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</si>
  <si>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</si>
  <si>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</si>
  <si>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</si>
  <si>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</si>
  <si>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</si>
  <si>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</si>
  <si>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</si>
  <si>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</si>
  <si>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</si>
  <si>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</si>
  <si>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</si>
  <si>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</si>
  <si>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</si>
  <si>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</si>
  <si>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</si>
  <si>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</si>
  <si>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</si>
  <si>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</si>
  <si>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</si>
  <si>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</si>
  <si>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</si>
  <si>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</si>
  <si>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</si>
  <si>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</si>
  <si>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</si>
  <si>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</si>
  <si>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</si>
  <si>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</si>
  <si>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</si>
  <si>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</si>
  <si>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</si>
  <si>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</si>
  <si>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</si>
  <si>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</si>
  <si>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</si>
  <si>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</si>
  <si>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</si>
  <si>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</si>
  <si>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</si>
  <si>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</si>
  <si>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</si>
  <si>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</si>
  <si>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</si>
  <si>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</si>
  <si>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</si>
  <si>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</si>
  <si>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</si>
  <si>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</si>
  <si>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</si>
  <si>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</si>
  <si>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</si>
  <si>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</si>
  <si>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</si>
  <si>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</si>
  <si>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</si>
  <si>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</si>
  <si>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</si>
  <si>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</si>
  <si>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</si>
  <si>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</si>
  <si>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</si>
  <si>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</si>
  <si>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</si>
  <si>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</si>
  <si>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</si>
  <si>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</si>
  <si>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</si>
  <si>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</si>
  <si>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</si>
  <si>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</si>
  <si>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</si>
  <si>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</si>
  <si>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</si>
  <si>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</si>
  <si>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</si>
  <si>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</si>
  <si>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</si>
  <si>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</si>
  <si>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</si>
  <si>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</si>
  <si>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</si>
  <si>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</si>
  <si>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</si>
  <si>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</si>
  <si>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</si>
  <si>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</si>
  <si>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</si>
  <si>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</si>
  <si>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</si>
  <si>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</si>
  <si>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</si>
  <si>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</si>
  <si>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</si>
  <si>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</si>
  <si>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</si>
  <si>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</si>
  <si>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</si>
  <si>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</si>
  <si>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</si>
  <si>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</si>
  <si>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</si>
  <si>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</si>
  <si>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</si>
  <si>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</si>
  <si>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</si>
  <si>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</si>
  <si>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</si>
  <si>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</si>
  <si>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</si>
  <si>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</si>
  <si>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</si>
  <si>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</si>
  <si>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</si>
  <si>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</si>
  <si>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</si>
  <si>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</si>
  <si>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</si>
  <si>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</si>
  <si>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</si>
  <si>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</si>
  <si>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</si>
  <si>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</si>
  <si>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</si>
  <si>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</si>
  <si>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</si>
  <si>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</si>
  <si>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</si>
  <si>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</si>
  <si>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</si>
  <si>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</si>
  <si>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</si>
  <si>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</si>
  <si>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</si>
  <si>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</si>
  <si>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</si>
  <si>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</si>
  <si>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</si>
  <si>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</si>
  <si>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</si>
  <si>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</si>
  <si>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</si>
  <si>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</si>
  <si>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</si>
  <si>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</si>
  <si>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</si>
  <si>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</si>
  <si>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</si>
  <si>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</si>
  <si>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</si>
  <si>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</si>
  <si>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</si>
  <si>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</si>
  <si>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</si>
  <si>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</si>
  <si>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</si>
  <si>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</si>
  <si>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</si>
  <si>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</si>
  <si>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</si>
  <si>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</si>
  <si>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</si>
  <si>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</si>
  <si>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</si>
  <si>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</si>
  <si>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</si>
  <si>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</si>
  <si>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</si>
  <si>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</si>
  <si>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</si>
  <si>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</si>
  <si>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</si>
  <si>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</si>
  <si>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</si>
  <si>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</si>
  <si>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</si>
  <si>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</si>
  <si>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</si>
  <si>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</si>
  <si>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</si>
  <si>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</si>
  <si>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</si>
  <si>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</si>
  <si>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</si>
  <si>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</si>
  <si>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</si>
  <si>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</si>
  <si>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</si>
  <si>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</si>
  <si>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</si>
  <si>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</si>
  <si>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</si>
  <si>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</si>
  <si>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</si>
  <si>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</si>
  <si>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</si>
  <si>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</si>
  <si>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</si>
  <si>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</si>
  <si>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</si>
  <si>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</si>
  <si>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</si>
  <si>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</si>
  <si>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</si>
  <si>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</si>
  <si>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</si>
  <si>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</si>
  <si>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</si>
  <si>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</si>
  <si>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</si>
  <si>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</si>
  <si>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</si>
  <si>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</si>
  <si>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</si>
  <si>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</si>
  <si>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</si>
  <si>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</si>
  <si>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</si>
  <si>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</si>
  <si>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</si>
  <si>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</si>
  <si>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</si>
  <si>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</si>
  <si>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</si>
  <si>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</si>
  <si>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</si>
  <si>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</si>
  <si>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</si>
  <si>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</si>
  <si>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</si>
  <si>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</si>
  <si>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</si>
  <si>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</si>
  <si>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</si>
  <si>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</si>
  <si>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</si>
  <si>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</si>
  <si>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</si>
  <si>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</si>
  <si>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</si>
  <si>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</si>
  <si>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</si>
  <si>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</si>
  <si>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</si>
  <si>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</si>
  <si>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</si>
  <si>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</si>
  <si>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</si>
  <si>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</si>
  <si>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</si>
  <si>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</si>
  <si>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</si>
  <si>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</si>
  <si>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</si>
  <si>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</si>
  <si>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</si>
  <si>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</si>
  <si>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</si>
  <si>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</si>
  <si>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</si>
  <si>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</si>
  <si>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</si>
  <si>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</si>
  <si>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</si>
  <si>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</si>
  <si>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</si>
  <si>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</si>
  <si>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</si>
  <si>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</si>
  <si>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</si>
  <si>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</si>
  <si>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</si>
  <si>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</si>
  <si>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</si>
  <si>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</si>
  <si>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</si>
  <si>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</si>
  <si>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</si>
  <si>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</si>
  <si>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</si>
  <si>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</si>
  <si>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</si>
  <si>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</si>
  <si>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</si>
  <si>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</si>
  <si>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</si>
  <si>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</si>
  <si>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</si>
  <si>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</si>
  <si>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</si>
  <si>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</si>
  <si>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</si>
  <si>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</si>
  <si>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</si>
  <si>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</si>
  <si>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</si>
  <si>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</si>
  <si>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</si>
  <si>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</si>
  <si>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</si>
  <si>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</si>
  <si>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</si>
  <si>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</si>
  <si>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</si>
  <si>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</si>
  <si>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</si>
  <si>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</si>
  <si>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</si>
  <si>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</si>
  <si>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</si>
  <si>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</si>
  <si>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</si>
  <si>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</si>
  <si>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</si>
  <si>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</si>
  <si>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</si>
  <si>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</si>
  <si>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</si>
  <si>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</si>
  <si>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</si>
  <si>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</si>
  <si>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</si>
  <si>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</si>
  <si>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</si>
  <si>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</si>
  <si>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</si>
  <si>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</si>
  <si>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</si>
  <si>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</si>
  <si>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</si>
  <si>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</si>
  <si>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</si>
  <si>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</si>
  <si>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</si>
  <si>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</si>
  <si>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</si>
  <si>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</si>
  <si>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</si>
  <si>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</si>
  <si>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</si>
  <si>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</si>
  <si>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</si>
  <si>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</si>
  <si>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</si>
  <si>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</si>
  <si>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</si>
  <si>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</si>
  <si>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</si>
  <si>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</si>
  <si>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</si>
  <si>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</si>
  <si>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</si>
  <si>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</si>
  <si>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</si>
  <si>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</si>
  <si>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</si>
  <si>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</si>
  <si>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</si>
  <si>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</si>
  <si>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</si>
  <si>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</si>
  <si>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</si>
  <si>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</si>
  <si>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</si>
  <si>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</si>
  <si>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</si>
  <si>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</si>
  <si>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</si>
  <si>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</si>
  <si>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</si>
  <si>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</si>
  <si>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</si>
  <si>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</si>
  <si>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</si>
  <si>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</si>
  <si>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</si>
  <si>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</si>
  <si>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</si>
  <si>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</si>
  <si>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</si>
  <si>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</si>
  <si>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</si>
  <si>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</si>
  <si>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</si>
  <si>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</si>
  <si>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</si>
  <si>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</si>
  <si>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</si>
  <si>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</si>
  <si>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</si>
  <si>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</si>
  <si>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</si>
  <si>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</si>
  <si>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</si>
  <si>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</si>
  <si>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</si>
  <si>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</si>
  <si>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</si>
  <si>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</si>
  <si>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</si>
  <si>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</si>
  <si>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</si>
  <si>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</si>
  <si>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</si>
  <si>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</si>
  <si>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</si>
  <si>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</si>
  <si>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</si>
  <si>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</si>
  <si>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</si>
  <si>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</si>
  <si>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</si>
  <si>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</si>
  <si>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</si>
  <si>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</si>
  <si>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</si>
  <si>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</si>
  <si>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</si>
  <si>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</si>
  <si>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</si>
  <si>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</si>
  <si>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</si>
  <si>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</si>
  <si>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</si>
  <si>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</si>
  <si>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</si>
  <si>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</si>
  <si>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</si>
  <si>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</si>
  <si>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</si>
  <si>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</si>
  <si>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</si>
  <si>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</si>
  <si>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</si>
  <si>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</si>
  <si>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</si>
  <si>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</si>
  <si>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</si>
  <si>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</si>
  <si>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</si>
  <si>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</si>
  <si>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</si>
  <si>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</si>
  <si>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</si>
  <si>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</si>
  <si>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</si>
  <si>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</si>
  <si>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</si>
  <si>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</si>
  <si>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</si>
  <si>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</si>
  <si>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</si>
  <si>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</si>
  <si>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</si>
  <si>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</si>
  <si>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</si>
  <si>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</si>
  <si>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</si>
  <si>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</si>
  <si>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</si>
  <si>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</si>
  <si>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</si>
  <si>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</si>
  <si>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</si>
  <si>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</si>
  <si>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</si>
  <si>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</si>
  <si>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</si>
  <si>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</si>
  <si>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</si>
  <si>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</si>
  <si>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</si>
  <si>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</si>
  <si>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</si>
  <si>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</si>
  <si>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</si>
  <si>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</si>
  <si>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</si>
  <si>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</si>
  <si>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</si>
  <si>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</si>
  <si>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</si>
  <si>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</si>
  <si>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</si>
  <si>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</si>
  <si>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</si>
  <si>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</si>
  <si>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</si>
  <si>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</si>
  <si>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</si>
  <si>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</si>
  <si>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</si>
  <si>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</si>
  <si>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</si>
  <si>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</si>
  <si>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</si>
  <si>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</si>
  <si>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</si>
  <si>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</si>
  <si>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</si>
  <si>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</si>
  <si>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</si>
  <si>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</si>
  <si>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</si>
  <si>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</si>
  <si>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</si>
  <si>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</si>
  <si>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</si>
  <si>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</si>
  <si>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</si>
  <si>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</si>
  <si>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</si>
  <si>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</si>
  <si>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</si>
  <si>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</si>
  <si>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</si>
  <si>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</si>
  <si>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</si>
  <si>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</si>
  <si>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</si>
  <si>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</si>
  <si>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</si>
  <si>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</si>
  <si>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</si>
  <si>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</si>
  <si>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</si>
  <si>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</si>
  <si>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</si>
  <si>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</si>
  <si>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</si>
  <si>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</si>
  <si>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</si>
  <si>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</si>
  <si>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</si>
  <si>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</si>
  <si>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</si>
  <si>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</si>
  <si>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</si>
  <si>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</si>
  <si>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</si>
  <si>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</si>
  <si>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</si>
  <si>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</si>
  <si>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</si>
  <si>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</si>
  <si>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</si>
  <si>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</si>
  <si>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</si>
  <si>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</si>
  <si>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</si>
  <si>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</si>
  <si>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</si>
  <si>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</si>
  <si>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</si>
  <si>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</si>
  <si>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</si>
  <si>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</si>
  <si>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</si>
  <si>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</si>
  <si>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</si>
  <si>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</si>
  <si>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</si>
  <si>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</si>
  <si>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</si>
  <si>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</si>
  <si>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</si>
  <si>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</si>
  <si>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</si>
  <si>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</si>
  <si>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</si>
  <si>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</si>
  <si>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</si>
  <si>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</si>
  <si>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</si>
  <si>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</si>
  <si>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</si>
  <si>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</si>
  <si>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</si>
  <si>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</si>
  <si>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</si>
  <si>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</si>
  <si>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</si>
  <si>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</si>
  <si>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</si>
  <si>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</si>
  <si>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</si>
  <si>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</si>
  <si>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</si>
  <si>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</si>
  <si>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</si>
  <si>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</si>
  <si>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</si>
  <si>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</si>
  <si>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</si>
  <si>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</si>
  <si>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</si>
  <si>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</si>
  <si>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</si>
  <si>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</si>
  <si>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</si>
  <si>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</si>
  <si>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</si>
  <si>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</si>
  <si>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</si>
  <si>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</si>
  <si>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</si>
  <si>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</si>
  <si>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</si>
  <si>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</si>
  <si>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</si>
  <si>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</si>
  <si>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</si>
  <si>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</si>
  <si>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</si>
  <si>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</si>
  <si>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</si>
  <si>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</si>
  <si>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</si>
  <si>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</si>
  <si>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</si>
  <si>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</si>
  <si>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</si>
  <si>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</si>
  <si>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</si>
  <si>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</si>
  <si>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</si>
  <si>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</si>
  <si>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</si>
  <si>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</si>
  <si>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</si>
  <si>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</si>
  <si>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</si>
  <si>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</si>
  <si>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</si>
  <si>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</si>
  <si>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</si>
  <si>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</si>
  <si>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</si>
  <si>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</si>
  <si>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</si>
  <si>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</si>
  <si>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</si>
  <si>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</si>
  <si>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</si>
  <si>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</si>
  <si>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</si>
  <si>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</si>
  <si>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</si>
  <si>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</si>
  <si>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</si>
  <si>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</si>
  <si>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</si>
  <si>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</si>
  <si>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</si>
  <si>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</si>
  <si>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</si>
  <si>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</si>
  <si>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</si>
  <si>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</si>
  <si>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</si>
  <si>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</si>
  <si>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</si>
  <si>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</si>
  <si>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</si>
  <si>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</si>
  <si>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</si>
  <si>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</si>
  <si>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</si>
  <si>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</si>
  <si>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</si>
  <si>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</si>
  <si>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</si>
  <si>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</si>
  <si>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</si>
  <si>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</si>
  <si>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</si>
  <si>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</si>
  <si>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</si>
  <si>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</si>
  <si>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</si>
  <si>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</si>
  <si>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</si>
  <si>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</si>
  <si>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</si>
  <si>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</si>
  <si>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</si>
  <si>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</si>
  <si>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</si>
  <si>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</si>
  <si>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</si>
  <si>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</si>
  <si>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</si>
  <si>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</si>
  <si>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</si>
  <si>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</si>
  <si>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</si>
  <si>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</si>
  <si>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</si>
  <si>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</si>
  <si>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</si>
  <si>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</si>
  <si>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</si>
  <si>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</si>
  <si>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</si>
  <si>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</si>
  <si>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</si>
  <si>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</si>
  <si>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</si>
  <si>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</si>
  <si>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</si>
  <si>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</si>
  <si>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</si>
  <si>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</si>
  <si>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</si>
  <si>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</si>
  <si>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</si>
  <si>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</si>
  <si>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</si>
  <si>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</si>
  <si>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</si>
  <si>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</si>
  <si>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</si>
  <si>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</si>
  <si>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</si>
  <si>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</si>
  <si>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</si>
  <si>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</si>
  <si>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</si>
  <si>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</si>
  <si>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</si>
  <si>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</si>
  <si>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</si>
  <si>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</si>
  <si>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</si>
  <si>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</si>
  <si>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</si>
  <si>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</si>
  <si>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</si>
  <si>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</si>
  <si>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</si>
  <si>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</si>
  <si>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</si>
  <si>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</si>
  <si>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</si>
  <si>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</si>
  <si>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</si>
  <si>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</si>
  <si>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</si>
  <si>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</si>
  <si>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</si>
  <si>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</si>
  <si>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</si>
  <si>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</si>
  <si>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</si>
  <si>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</si>
  <si>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</si>
  <si>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</si>
  <si>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</si>
  <si>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</si>
  <si>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</si>
  <si>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</si>
  <si>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</si>
  <si>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</si>
  <si>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</si>
  <si>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</si>
  <si>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</si>
  <si>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</si>
  <si>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</si>
  <si>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</si>
  <si>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</si>
  <si>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</si>
  <si>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</si>
  <si>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</si>
  <si>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</si>
  <si>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</si>
  <si>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</si>
  <si>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</si>
  <si>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</si>
  <si>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</si>
  <si>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</si>
  <si>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</si>
  <si>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</si>
  <si>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</si>
  <si>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</si>
  <si>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</si>
  <si>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</si>
  <si>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</si>
  <si>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</si>
  <si>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</si>
  <si>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</si>
  <si>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</si>
  <si>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</si>
  <si>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</si>
  <si>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</si>
  <si>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</si>
  <si>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</si>
  <si>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</si>
  <si>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</si>
  <si>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</si>
  <si>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</si>
  <si>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</si>
  <si>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</si>
  <si>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</si>
  <si>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</si>
  <si>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</si>
  <si>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</si>
  <si>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</si>
  <si>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</si>
  <si>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</si>
  <si>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</si>
  <si>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</si>
  <si>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</si>
  <si>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</si>
  <si>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</si>
  <si>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</si>
  <si>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</si>
  <si>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</si>
  <si>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</si>
  <si>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</si>
  <si>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</si>
  <si>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</si>
  <si>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</si>
  <si>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</si>
  <si>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</si>
  <si>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</si>
  <si>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</si>
  <si>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</si>
  <si>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</si>
  <si>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</si>
  <si>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</si>
  <si>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</si>
  <si>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</si>
  <si>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</si>
  <si>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</si>
  <si>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</si>
  <si>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</si>
  <si>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</si>
  <si>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</si>
  <si>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</si>
  <si>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</si>
  <si>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</si>
  <si>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</si>
  <si>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</si>
  <si>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</si>
  <si>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</si>
  <si>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</si>
  <si>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</si>
  <si>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</si>
  <si>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</si>
  <si>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</si>
  <si>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</si>
  <si>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</si>
  <si>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</si>
  <si>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</si>
  <si>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</si>
  <si>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</si>
  <si>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</si>
  <si>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</si>
  <si>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</si>
  <si>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</si>
  <si>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</si>
  <si>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</si>
  <si>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</si>
  <si>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</si>
  <si>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</si>
  <si>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</si>
  <si>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</si>
  <si>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</si>
  <si>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</si>
  <si>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</si>
  <si>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</si>
  <si>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</si>
  <si>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</si>
  <si>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</si>
  <si>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</si>
  <si>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</si>
  <si>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</si>
  <si>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</si>
  <si>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</si>
  <si>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</si>
  <si>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</si>
  <si>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</si>
  <si>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</si>
  <si>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</si>
  <si>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</si>
  <si>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</si>
  <si>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</si>
  <si>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</si>
  <si>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</si>
  <si>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</si>
  <si>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</si>
  <si>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</si>
  <si>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</si>
  <si>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</si>
  <si>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</si>
  <si>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</si>
  <si>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</si>
  <si>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</si>
  <si>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</si>
  <si>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</si>
  <si>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</si>
  <si>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</si>
  <si>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</si>
  <si>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</si>
  <si>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</si>
  <si>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</si>
  <si>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</si>
  <si>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</si>
  <si>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</si>
  <si>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</si>
  <si>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</si>
  <si>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</si>
  <si>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</si>
  <si>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</si>
  <si>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</si>
  <si>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</si>
  <si>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</si>
  <si>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</si>
  <si>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</si>
  <si>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</si>
  <si>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</si>
  <si>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</si>
  <si>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</si>
  <si>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</si>
  <si>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</si>
  <si>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</si>
  <si>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</si>
  <si>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</si>
  <si>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</si>
  <si>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</si>
  <si>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</si>
  <si>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</si>
  <si>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</si>
  <si>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</si>
  <si>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</si>
  <si>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</si>
  <si>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</si>
  <si>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</si>
  <si>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</si>
  <si>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</si>
  <si>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</si>
  <si>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</si>
  <si>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</si>
  <si>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</si>
  <si>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</si>
  <si>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</si>
  <si>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</si>
  <si>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</si>
  <si>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</si>
  <si>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</si>
  <si>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</si>
  <si>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</si>
  <si>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</si>
  <si>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</si>
  <si>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</si>
  <si>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</si>
  <si>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</si>
  <si>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</si>
  <si>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</si>
  <si>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</si>
  <si>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</si>
  <si>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</si>
  <si>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</si>
  <si>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</si>
  <si>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</si>
  <si>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</si>
  <si>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</si>
  <si>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</si>
  <si>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</si>
  <si>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</si>
  <si>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</si>
  <si>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</si>
  <si>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</si>
  <si>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</si>
  <si>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</si>
  <si>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</si>
  <si>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</si>
  <si>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</si>
  <si>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</si>
  <si>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</si>
  <si>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</si>
  <si>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</si>
  <si>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</si>
  <si>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</si>
  <si>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</si>
  <si>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</si>
  <si>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</si>
  <si>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</si>
  <si>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</si>
  <si>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</si>
  <si>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</si>
  <si>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</si>
  <si>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</si>
  <si>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</si>
  <si>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</si>
  <si>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</si>
  <si>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</si>
  <si>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</si>
  <si>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</si>
  <si>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</si>
  <si>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</si>
  <si>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</si>
  <si>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</si>
  <si>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</si>
  <si>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</si>
  <si>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</si>
  <si>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</si>
  <si>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</si>
  <si>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</si>
  <si>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</si>
  <si>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</si>
  <si>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</si>
  <si>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</si>
  <si>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</si>
  <si>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</si>
  <si>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</si>
  <si>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</si>
  <si>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</si>
  <si>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</si>
  <si>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</si>
  <si>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</si>
  <si>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</si>
  <si>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</si>
  <si>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</si>
  <si>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</si>
  <si>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</si>
  <si>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</si>
  <si>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</si>
  <si>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</si>
  <si>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</si>
  <si>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</si>
  <si>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</si>
  <si>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</si>
  <si>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</si>
  <si>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</si>
  <si>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</si>
  <si>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</si>
  <si>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</si>
  <si>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</si>
  <si>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</si>
  <si>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</si>
  <si>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</si>
  <si>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</si>
  <si>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</si>
  <si>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</si>
  <si>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</si>
  <si>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</si>
  <si>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</si>
  <si>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</si>
  <si>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</si>
  <si>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</si>
  <si>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</si>
  <si>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</si>
  <si>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</si>
  <si>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</si>
  <si>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</si>
  <si>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</si>
  <si>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</si>
  <si>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</si>
  <si>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</si>
  <si>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</si>
  <si>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</si>
  <si>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</si>
  <si>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</si>
  <si>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</si>
  <si>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</si>
  <si>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</si>
  <si>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</si>
  <si>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</si>
  <si>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</si>
  <si>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</si>
  <si>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</si>
  <si>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</si>
  <si>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</si>
  <si>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</si>
  <si>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</si>
  <si>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</si>
  <si>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</si>
  <si>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</si>
  <si>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</si>
  <si>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</si>
  <si>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</si>
  <si>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</si>
  <si>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</si>
  <si>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</si>
  <si>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</si>
  <si>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</si>
  <si>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</si>
  <si>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</si>
  <si>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</si>
  <si>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</si>
  <si>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</si>
  <si>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</si>
  <si>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</si>
  <si>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</si>
  <si>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</si>
  <si>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</si>
  <si>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</si>
  <si>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</si>
  <si>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</si>
  <si>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</si>
  <si>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</si>
  <si>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</si>
  <si>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</si>
  <si>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</si>
  <si>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</si>
  <si>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</si>
  <si>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</si>
  <si>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</si>
  <si>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</si>
  <si>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</si>
  <si>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</si>
  <si>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</si>
  <si>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</si>
  <si>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</si>
  <si>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</si>
  <si>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</si>
  <si>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</si>
  <si>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</si>
  <si>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</si>
  <si>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</si>
  <si>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</si>
  <si>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</si>
  <si>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</si>
  <si>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</si>
  <si>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</si>
  <si>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</si>
  <si>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</si>
  <si>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</si>
  <si>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</si>
  <si>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</si>
  <si>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</si>
  <si>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</si>
  <si>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</si>
  <si>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</si>
  <si>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</si>
  <si>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</si>
  <si>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</si>
  <si>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</si>
  <si>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</si>
  <si>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</si>
  <si>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</si>
  <si>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</si>
  <si>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</si>
  <si>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</si>
  <si>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</si>
  <si>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</si>
  <si>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</si>
  <si>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</si>
  <si>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</si>
  <si>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</si>
  <si>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</si>
  <si>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</si>
  <si>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</si>
  <si>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</si>
  <si>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</si>
  <si>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</si>
  <si>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</si>
  <si>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</si>
  <si>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</si>
  <si>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</si>
  <si>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</si>
  <si>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</si>
  <si>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</si>
  <si>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</si>
  <si>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</si>
  <si>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</si>
  <si>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</si>
  <si>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</si>
  <si>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</si>
  <si>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</si>
  <si>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</si>
  <si>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</si>
  <si>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</si>
  <si>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</si>
  <si>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</si>
  <si>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</si>
  <si>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</si>
  <si>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</si>
  <si>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</si>
  <si>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</si>
  <si>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</si>
  <si>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</si>
  <si>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</si>
  <si>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</si>
  <si>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</si>
  <si>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</si>
  <si>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</si>
  <si>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</si>
  <si>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</si>
  <si>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</si>
  <si>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</si>
  <si>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</si>
  <si>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</si>
  <si>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</si>
  <si>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</si>
  <si>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</si>
  <si>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</si>
  <si>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</si>
  <si>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</si>
  <si>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</si>
  <si>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</si>
  <si>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</si>
  <si>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</si>
  <si>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</si>
  <si>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</si>
  <si>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</si>
  <si>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</si>
  <si>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</si>
  <si>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</si>
  <si>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</si>
  <si>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</si>
  <si>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</si>
  <si>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</si>
  <si>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</si>
  <si>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</si>
  <si>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</si>
  <si>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</si>
  <si>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</si>
  <si>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</si>
  <si>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</si>
  <si>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</si>
  <si>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</si>
  <si>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</si>
  <si>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</si>
  <si>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</si>
  <si>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</si>
  <si>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</si>
  <si>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</si>
  <si>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</si>
  <si>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</si>
  <si>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</si>
  <si>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</si>
  <si>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</si>
  <si>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</si>
  <si>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</si>
  <si>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</si>
  <si>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</si>
  <si>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</si>
  <si>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</si>
  <si>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</si>
  <si>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</si>
  <si>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</si>
  <si>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</si>
  <si>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</si>
  <si>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</si>
  <si>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</si>
  <si>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</si>
  <si>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</si>
  <si>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</si>
  <si>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</si>
  <si>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</si>
  <si>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</si>
  <si>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</si>
  <si>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</si>
  <si>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</si>
  <si>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</si>
  <si>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</si>
  <si>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</si>
  <si>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</si>
  <si>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</si>
  <si>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</si>
  <si>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</si>
  <si>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</si>
  <si>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</si>
  <si>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</si>
  <si>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</si>
  <si>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</si>
  <si>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</si>
  <si>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</si>
  <si>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</si>
  <si>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</si>
  <si>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</si>
  <si>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</si>
  <si>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</si>
  <si>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</si>
  <si>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</si>
  <si>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</si>
  <si>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</si>
  <si>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</si>
  <si>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</si>
  <si>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</si>
  <si>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</si>
  <si>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</si>
  <si>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</si>
  <si>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</si>
  <si>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</si>
  <si>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</si>
  <si>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</si>
  <si>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</si>
  <si>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</si>
  <si>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</si>
  <si>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</si>
  <si>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</si>
  <si>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</si>
  <si>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</si>
  <si>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</si>
  <si>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</si>
  <si>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</si>
  <si>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</si>
  <si>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</si>
  <si>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</si>
  <si>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</si>
  <si>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</si>
  <si>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</si>
  <si>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</si>
  <si>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</si>
  <si>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</si>
  <si>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</si>
  <si>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</si>
  <si>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</si>
  <si>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</si>
  <si>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</si>
  <si>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</si>
  <si>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</si>
  <si>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</si>
  <si>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</si>
  <si>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</si>
  <si>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</si>
  <si>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</si>
  <si>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</si>
  <si>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</si>
  <si>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</si>
  <si>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</si>
  <si>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</si>
  <si>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</si>
  <si>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</si>
  <si>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</si>
  <si>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</si>
  <si>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</si>
  <si>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</si>
  <si>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</si>
  <si>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</si>
  <si>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</si>
  <si>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</si>
  <si>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</si>
  <si>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</si>
  <si>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</si>
  <si>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</si>
  <si>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</si>
  <si>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</si>
  <si>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</si>
  <si>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</si>
  <si>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</si>
  <si>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</si>
  <si>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</si>
  <si>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</si>
  <si>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</si>
  <si>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</si>
  <si>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</si>
  <si>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</si>
  <si>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</si>
  <si>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</si>
  <si>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</si>
  <si>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</si>
  <si>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</si>
  <si>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</si>
  <si>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</si>
  <si>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</si>
  <si>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</si>
  <si>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</si>
  <si>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</si>
  <si>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</si>
  <si>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</si>
  <si>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</si>
  <si>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</si>
  <si>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</si>
  <si>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</si>
  <si>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</si>
  <si>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</si>
  <si>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</si>
  <si>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</si>
  <si>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</si>
  <si>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</si>
  <si>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</si>
  <si>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</si>
  <si>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</si>
  <si>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</si>
  <si>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</si>
  <si>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</si>
  <si>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</si>
  <si>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</si>
  <si>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</si>
  <si>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</si>
  <si>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</si>
  <si>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</si>
  <si>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</si>
  <si>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</si>
  <si>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</si>
  <si>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</si>
  <si>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</si>
  <si>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</si>
  <si>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</si>
  <si>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</si>
  <si>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</si>
  <si>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</si>
  <si>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</si>
  <si>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</si>
  <si>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</si>
  <si>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</si>
  <si>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</si>
  <si>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</si>
  <si>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</si>
  <si>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</si>
  <si>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</si>
  <si>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</si>
  <si>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</si>
  <si>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</si>
  <si>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</si>
  <si>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</si>
  <si>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</si>
  <si>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</si>
  <si>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</si>
  <si>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</si>
  <si>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</si>
  <si>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</si>
  <si>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</si>
  <si>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</si>
  <si>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</si>
  <si>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</si>
  <si>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</si>
  <si>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</si>
  <si>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</si>
  <si>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</si>
  <si>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</si>
  <si>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</si>
  <si>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</si>
  <si>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</si>
  <si>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</si>
  <si>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</si>
  <si>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</si>
  <si>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</si>
  <si>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</si>
  <si>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</si>
  <si>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</si>
  <si>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</si>
  <si>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</si>
  <si>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</si>
  <si>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</si>
  <si>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</si>
  <si>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</si>
  <si>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</si>
  <si>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</si>
  <si>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</si>
  <si>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</si>
  <si>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</si>
  <si>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</si>
  <si>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</si>
  <si>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</si>
  <si>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</si>
  <si>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</si>
  <si>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</si>
  <si>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</si>
  <si>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</si>
  <si>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</si>
  <si>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</si>
  <si>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</si>
  <si>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</si>
  <si>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</si>
  <si>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</si>
  <si>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</si>
  <si>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</si>
  <si>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</si>
  <si>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</si>
  <si>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</si>
  <si>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</si>
  <si>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</si>
  <si>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</si>
  <si>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</si>
  <si>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</si>
  <si>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</si>
  <si>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</si>
  <si>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</si>
  <si>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</si>
  <si>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</si>
  <si>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</si>
  <si>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</si>
  <si>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</si>
  <si>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</si>
  <si>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</si>
  <si>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</si>
  <si>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</si>
  <si>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</si>
  <si>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</si>
  <si>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</si>
  <si>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</si>
  <si>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</si>
  <si>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</si>
  <si>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</si>
  <si>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</si>
  <si>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</si>
  <si>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</si>
  <si>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</si>
  <si>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</si>
  <si>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</si>
  <si>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</si>
  <si>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</si>
  <si>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</si>
  <si>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</si>
  <si>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</si>
  <si>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</si>
  <si>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</si>
  <si>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</si>
  <si>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</si>
  <si>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</si>
  <si>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</si>
  <si>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</si>
  <si>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</si>
  <si>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</si>
  <si>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</si>
  <si>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</si>
  <si>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</si>
  <si>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</si>
  <si>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</si>
  <si>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</si>
  <si>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</si>
  <si>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</si>
  <si>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</si>
  <si>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</si>
  <si>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</si>
  <si>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</si>
  <si>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</si>
  <si>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</si>
  <si>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</si>
  <si>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</si>
  <si>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</si>
  <si>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</si>
  <si>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</si>
  <si>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</si>
  <si>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</si>
  <si>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</si>
  <si>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</si>
  <si>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</si>
  <si>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</si>
  <si>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</si>
  <si>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</si>
  <si>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</si>
  <si>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</si>
  <si>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</si>
  <si>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</si>
  <si>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</si>
  <si>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</si>
  <si>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</si>
  <si>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</si>
  <si>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</si>
  <si>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</si>
  <si>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</si>
  <si>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</si>
  <si>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</si>
  <si>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</si>
  <si>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</si>
  <si>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</si>
  <si>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</si>
  <si>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</si>
  <si>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</si>
  <si>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</si>
  <si>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</si>
  <si>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</si>
  <si>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</si>
  <si>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</si>
  <si>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</si>
  <si>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</si>
  <si>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</si>
  <si>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</si>
  <si>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</si>
  <si>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</si>
  <si>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</si>
  <si>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</si>
  <si>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</si>
  <si>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</si>
  <si>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</si>
  <si>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</si>
  <si>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</si>
  <si>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</si>
  <si>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</si>
  <si>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</si>
  <si>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</si>
  <si>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</si>
  <si>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</si>
  <si>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</si>
  <si>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</si>
  <si>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</si>
  <si>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</si>
  <si>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</si>
  <si>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</si>
  <si>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</si>
  <si>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</si>
  <si>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</si>
  <si>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</si>
  <si>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</si>
  <si>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</si>
  <si>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</si>
  <si>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</si>
  <si>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</si>
  <si>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</si>
  <si>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</si>
  <si>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</si>
  <si>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</si>
  <si>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</si>
  <si>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</si>
  <si>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</si>
  <si>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</si>
  <si>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</si>
  <si>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</si>
  <si>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</si>
  <si>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</si>
  <si>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</si>
  <si>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</si>
  <si>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</si>
  <si>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</si>
  <si>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</si>
  <si>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</si>
  <si>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</si>
  <si>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</si>
  <si>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</si>
  <si>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</si>
  <si>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</si>
  <si>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</si>
  <si>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</si>
  <si>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</si>
  <si>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</si>
  <si>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</si>
  <si>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</si>
  <si>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</si>
  <si>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</si>
  <si>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</si>
  <si>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</si>
  <si>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</si>
  <si>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</si>
  <si>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</si>
  <si>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</si>
  <si>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</si>
  <si>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</si>
  <si>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</si>
  <si>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</si>
  <si>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</si>
  <si>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</si>
  <si>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</si>
  <si>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</si>
  <si>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</si>
  <si>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</si>
  <si>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</si>
  <si>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</si>
  <si>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</si>
  <si>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</si>
  <si>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</si>
  <si>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</si>
  <si>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</si>
  <si>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</si>
  <si>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</si>
  <si>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</si>
  <si>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</si>
  <si>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</si>
  <si>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</si>
  <si>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</si>
  <si>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</si>
  <si>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</si>
  <si>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</si>
  <si>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</si>
  <si>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</si>
  <si>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</si>
  <si>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</si>
  <si>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</si>
  <si>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</si>
  <si>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</si>
  <si>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</si>
  <si>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</si>
  <si>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</si>
  <si>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</si>
  <si>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</si>
  <si>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</si>
  <si>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</si>
  <si>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</si>
  <si>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</si>
  <si>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</si>
  <si>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</si>
  <si>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</si>
  <si>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</si>
  <si>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</si>
  <si>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</si>
  <si>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</si>
  <si>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</si>
  <si>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</si>
  <si>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</si>
  <si>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</si>
  <si>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</si>
  <si>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</si>
  <si>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</si>
  <si>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</si>
  <si>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</si>
  <si>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</si>
  <si>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</si>
  <si>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</si>
  <si>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</si>
  <si>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</si>
  <si>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</si>
  <si>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</si>
  <si>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</si>
  <si>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</si>
  <si>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</si>
  <si>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</si>
  <si>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</si>
  <si>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</si>
  <si>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</si>
  <si>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</si>
  <si>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</si>
  <si>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</si>
  <si>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</si>
  <si>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</si>
  <si>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</si>
  <si>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</si>
  <si>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</si>
  <si>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</si>
  <si>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</si>
  <si>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</si>
  <si>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</si>
  <si>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</si>
  <si>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</si>
  <si>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</si>
  <si>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</si>
  <si>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</si>
  <si>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</si>
  <si>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</si>
  <si>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</si>
  <si>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</si>
  <si>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</si>
  <si>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</si>
  <si>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</si>
  <si>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</si>
  <si>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</si>
  <si>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</si>
  <si>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</si>
  <si>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</si>
  <si>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</si>
  <si>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</si>
  <si>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</si>
  <si>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</si>
  <si>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</si>
  <si>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</si>
  <si>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</si>
  <si>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</si>
  <si>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</si>
  <si>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</si>
  <si>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</si>
  <si>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</si>
  <si>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</si>
  <si>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</si>
  <si>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</si>
  <si>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</si>
  <si>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</si>
  <si>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</si>
  <si>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</si>
  <si>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</si>
  <si>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</si>
  <si>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</si>
  <si>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</si>
  <si>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</si>
  <si>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</si>
  <si>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</si>
  <si>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</si>
  <si>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</si>
  <si>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</si>
  <si>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</si>
  <si>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</si>
  <si>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</si>
  <si>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</si>
  <si>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</si>
  <si>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</si>
  <si>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</si>
  <si>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</si>
  <si>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</si>
  <si>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</si>
  <si>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</si>
  <si>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</si>
  <si>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</si>
  <si>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</si>
  <si>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</si>
  <si>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</si>
  <si>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</si>
  <si>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</si>
  <si>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</si>
  <si>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</si>
  <si>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</si>
  <si>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</si>
  <si>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</si>
  <si>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</si>
  <si>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</si>
  <si>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</si>
  <si>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</si>
  <si>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</si>
  <si>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</si>
  <si>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</si>
  <si>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</si>
  <si>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</si>
  <si>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</si>
  <si>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</si>
  <si>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</si>
  <si>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</si>
  <si>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</si>
  <si>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</si>
  <si>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</si>
  <si>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</si>
  <si>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</si>
  <si>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</si>
  <si>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</si>
  <si>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</si>
  <si>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</si>
  <si>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</si>
  <si>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</si>
  <si>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</si>
  <si>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</si>
  <si>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</si>
  <si>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</si>
  <si>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</si>
  <si>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</si>
  <si>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</si>
  <si>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</si>
  <si>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</si>
  <si>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</si>
  <si>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</si>
  <si>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</si>
  <si>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</si>
  <si>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</si>
  <si>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</si>
  <si>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</si>
  <si>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</si>
  <si>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</si>
  <si>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</si>
  <si>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</si>
  <si>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</si>
  <si>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</si>
  <si>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</si>
  <si>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</si>
  <si>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</si>
  <si>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</si>
  <si>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</si>
  <si>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</si>
  <si>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</si>
  <si>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</si>
  <si>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</si>
  <si>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</si>
  <si>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</si>
  <si>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</si>
  <si>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</si>
  <si>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</si>
  <si>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</si>
  <si>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</si>
  <si>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</si>
  <si>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</si>
  <si>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</si>
  <si>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</si>
  <si>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</si>
  <si>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</si>
  <si>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</si>
  <si>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</si>
  <si>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</si>
  <si>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</si>
  <si>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</si>
  <si>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</si>
  <si>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</si>
  <si>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</si>
  <si>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</si>
  <si>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</si>
  <si>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</si>
  <si>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</si>
  <si>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</si>
  <si>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</si>
  <si>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</si>
  <si>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</si>
  <si>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</si>
  <si>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</si>
  <si>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</si>
  <si>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</si>
  <si>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</si>
  <si>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</si>
  <si>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</si>
  <si>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</si>
  <si>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</si>
  <si>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</si>
  <si>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</si>
  <si>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</si>
  <si>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</si>
  <si>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</si>
  <si>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</si>
  <si>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</si>
  <si>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</si>
  <si>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</si>
  <si>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</si>
  <si>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</si>
  <si>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</si>
  <si>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</si>
  <si>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</si>
  <si>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</si>
  <si>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</si>
  <si>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</si>
  <si>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</si>
  <si>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</si>
  <si>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</si>
  <si>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</si>
  <si>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</si>
  <si>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</si>
  <si>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</si>
  <si>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</si>
  <si>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</si>
  <si>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</si>
  <si>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</si>
  <si>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</si>
  <si>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</si>
  <si>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</si>
  <si>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</si>
  <si>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</si>
  <si>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</si>
  <si>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</si>
  <si>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</si>
  <si>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</si>
  <si>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</si>
  <si>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</si>
  <si>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</si>
  <si>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</si>
  <si>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</si>
  <si>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</si>
  <si>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</si>
  <si>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</si>
  <si>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</si>
  <si>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</si>
  <si>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</si>
  <si>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</si>
  <si>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</si>
  <si>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</si>
  <si>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</si>
  <si>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</si>
  <si>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</si>
  <si>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</si>
  <si>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</si>
  <si>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</si>
  <si>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</si>
  <si>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</si>
  <si>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</si>
  <si>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</si>
  <si>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</si>
  <si>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</si>
  <si>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</si>
  <si>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</si>
  <si>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</si>
  <si>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</si>
  <si>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</si>
  <si>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</si>
  <si>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</si>
  <si>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</si>
  <si>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</si>
  <si>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</si>
  <si>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</si>
  <si>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</si>
  <si>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</si>
  <si>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</si>
  <si>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</si>
  <si>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</si>
  <si>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</si>
  <si>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</si>
  <si>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</si>
  <si>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</si>
  <si>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</si>
  <si>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</si>
  <si>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</si>
  <si>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</si>
  <si>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</si>
  <si>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</si>
  <si>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</si>
  <si>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</si>
  <si>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</si>
  <si>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</si>
  <si>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</si>
  <si>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</si>
  <si>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</si>
  <si>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</si>
  <si>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</si>
  <si>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</si>
  <si>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</si>
  <si>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</si>
  <si>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</si>
  <si>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</si>
  <si>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</si>
  <si>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</si>
  <si>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</si>
  <si>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</si>
  <si>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</si>
  <si>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</si>
  <si>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</si>
  <si>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</si>
  <si>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</si>
  <si>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</si>
  <si>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</si>
  <si>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</si>
  <si>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</si>
  <si>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</si>
  <si>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</si>
  <si>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</si>
  <si>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</si>
  <si>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</si>
  <si>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</si>
  <si>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</si>
  <si>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</si>
  <si>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</si>
  <si>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</si>
  <si>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</si>
  <si>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</si>
  <si>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</si>
  <si>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</si>
  <si>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</si>
  <si>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</si>
  <si>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</si>
  <si>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</si>
  <si>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</si>
  <si>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</si>
  <si>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</si>
  <si>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</si>
  <si>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</si>
  <si>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</si>
  <si>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</si>
  <si>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</si>
  <si>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</si>
  <si>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</si>
  <si>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</si>
  <si>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</si>
  <si>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</si>
  <si>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</si>
  <si>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</si>
  <si>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</si>
  <si>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</si>
  <si>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</si>
  <si>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</si>
  <si>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</si>
  <si>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</si>
  <si>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</si>
  <si>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</si>
  <si>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</si>
  <si>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</si>
  <si>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</si>
  <si>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</si>
  <si>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</si>
  <si>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</si>
  <si>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</si>
  <si>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</si>
  <si>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</si>
  <si>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</si>
  <si>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</si>
  <si>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</si>
  <si>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</si>
  <si>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</si>
  <si>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</si>
  <si>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</si>
  <si>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</si>
  <si>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</si>
  <si>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</si>
  <si>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</si>
  <si>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</si>
  <si>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</si>
  <si>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</si>
  <si>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</si>
  <si>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</si>
  <si>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</si>
  <si>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</si>
  <si>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</si>
  <si>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</si>
  <si>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</si>
  <si>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</si>
  <si>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</si>
  <si>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</si>
  <si>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</si>
  <si>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</si>
  <si>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</si>
  <si>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</si>
  <si>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</si>
  <si>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</si>
  <si>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</si>
  <si>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</si>
  <si>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</si>
  <si>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</si>
  <si>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</si>
  <si>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</si>
  <si>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</si>
  <si>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</si>
  <si>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</si>
  <si>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</si>
  <si>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</si>
  <si>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</si>
  <si>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</si>
  <si>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</si>
  <si>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</si>
  <si>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</si>
  <si>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</si>
  <si>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</si>
  <si>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</si>
  <si>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</si>
  <si>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</si>
  <si>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</si>
  <si>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</si>
  <si>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</si>
  <si>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</si>
  <si>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</si>
  <si>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</si>
  <si>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</si>
  <si>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</si>
  <si>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</si>
  <si>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</si>
  <si>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</si>
  <si>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</si>
  <si>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</si>
  <si>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</si>
  <si>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</si>
  <si>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</si>
  <si>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</si>
  <si>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</si>
  <si>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</si>
  <si>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</si>
  <si>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</si>
  <si>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</si>
  <si>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</si>
  <si>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</si>
  <si>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</si>
  <si>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</si>
  <si>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</si>
  <si>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</si>
  <si>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</si>
  <si>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</si>
  <si>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</si>
  <si>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</si>
  <si>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</si>
  <si>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</si>
  <si>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</si>
  <si>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</si>
  <si>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</si>
  <si>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</si>
  <si>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</si>
  <si>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</si>
  <si>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</si>
  <si>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</si>
  <si>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</si>
  <si>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</si>
  <si>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</si>
  <si>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</si>
  <si>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</si>
  <si>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</si>
  <si>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</si>
  <si>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</si>
  <si>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</si>
  <si>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</si>
  <si>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</si>
  <si>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</si>
  <si>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</si>
  <si>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</si>
  <si>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</si>
  <si>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</si>
  <si>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</si>
  <si>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</si>
  <si>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</si>
  <si>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</si>
  <si>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</si>
  <si>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</si>
  <si>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</si>
  <si>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</si>
  <si>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</si>
  <si>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</si>
  <si>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</si>
  <si>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</si>
  <si>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</si>
  <si>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</si>
  <si>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</si>
  <si>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</si>
  <si>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</si>
  <si>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</si>
  <si>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</si>
  <si>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</si>
  <si>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</si>
  <si>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</si>
  <si>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</si>
  <si>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</si>
  <si>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</si>
  <si>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</si>
  <si>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</si>
  <si>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</si>
  <si>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</si>
  <si>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</si>
  <si>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</si>
  <si>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</si>
  <si>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</si>
  <si>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</si>
  <si>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</si>
  <si>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</si>
  <si>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</si>
  <si>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</si>
  <si>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</si>
  <si>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</si>
  <si>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</si>
  <si>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</si>
  <si>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</si>
  <si>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</si>
  <si>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</si>
  <si>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</si>
  <si>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</si>
  <si>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</si>
  <si>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</si>
  <si>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</si>
  <si>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</si>
  <si>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</si>
  <si>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</si>
  <si>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</si>
  <si>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</si>
  <si>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</si>
  <si>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</si>
  <si>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</si>
  <si>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</si>
  <si>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</si>
  <si>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</si>
  <si>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</si>
  <si>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</si>
  <si>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</si>
  <si>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</si>
  <si>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</si>
  <si>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</si>
  <si>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</si>
  <si>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</si>
  <si>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</si>
  <si>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</si>
  <si>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</si>
  <si>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</si>
  <si>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</si>
  <si>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</si>
  <si>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</si>
  <si>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</si>
  <si>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</si>
  <si>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</si>
  <si>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</si>
  <si>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</si>
  <si>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</si>
  <si>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</si>
  <si>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</si>
  <si>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</si>
  <si>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</si>
  <si>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</si>
  <si>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</si>
  <si>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</si>
  <si>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</si>
  <si>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</si>
  <si>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</si>
  <si>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</si>
  <si>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</si>
  <si>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</si>
  <si>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</si>
  <si>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</si>
  <si>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</si>
  <si>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</si>
  <si>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</si>
  <si>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</si>
  <si>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</si>
  <si>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</si>
  <si>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</si>
  <si>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</si>
  <si>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</si>
  <si>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</si>
  <si>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</si>
  <si>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</si>
  <si>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</si>
  <si>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</si>
  <si>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</si>
  <si>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</si>
  <si>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</si>
  <si>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</si>
  <si>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</si>
  <si>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</si>
  <si>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</si>
  <si>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</si>
  <si>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</si>
  <si>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</si>
  <si>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</si>
  <si>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</si>
  <si>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</si>
  <si>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</si>
  <si>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</si>
  <si>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</si>
  <si>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</si>
  <si>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</si>
  <si>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</si>
  <si>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</si>
  <si>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</si>
  <si>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</si>
  <si>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</si>
  <si>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</si>
  <si>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</si>
  <si>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</si>
  <si>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</si>
  <si>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</si>
  <si>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</si>
  <si>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</si>
  <si>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</si>
  <si>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</si>
  <si>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</si>
  <si>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</si>
  <si>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</si>
  <si>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</si>
  <si>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</si>
  <si>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</si>
  <si>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</si>
  <si>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</si>
  <si>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</si>
  <si>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</si>
  <si>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</si>
  <si>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</si>
  <si>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</si>
  <si>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</si>
  <si>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</si>
  <si>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</si>
  <si>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</si>
  <si>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</si>
  <si>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</si>
  <si>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</si>
  <si>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</si>
  <si>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</si>
  <si>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</si>
  <si>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</si>
  <si>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</si>
  <si>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</si>
  <si>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</si>
  <si>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</si>
  <si>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</si>
  <si>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</si>
  <si>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</si>
  <si>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</si>
  <si>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</si>
  <si>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</si>
  <si>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</si>
  <si>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</si>
  <si>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</si>
  <si>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</si>
  <si>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</si>
  <si>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</si>
  <si>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</si>
  <si>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</si>
  <si>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</si>
  <si>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</si>
  <si>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</si>
  <si>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</si>
  <si>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</si>
  <si>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</si>
  <si>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</si>
  <si>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</si>
  <si>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</si>
  <si>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</si>
  <si>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</si>
  <si>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</si>
  <si>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</si>
  <si>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</si>
  <si>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</si>
  <si>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</si>
  <si>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</si>
  <si>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</si>
  <si>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</si>
  <si>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</si>
  <si>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</si>
  <si>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</si>
  <si>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</si>
  <si>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</si>
  <si>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</si>
  <si>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</si>
  <si>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</si>
  <si>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</si>
  <si>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</si>
  <si>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</si>
  <si>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</si>
  <si>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</si>
  <si>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</si>
  <si>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</si>
  <si>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</si>
  <si>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</si>
  <si>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</si>
  <si>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</si>
  <si>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</si>
  <si>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</si>
  <si>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</si>
  <si>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</si>
  <si>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</si>
  <si>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</si>
  <si>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</si>
  <si>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</si>
  <si>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</si>
  <si>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</si>
  <si>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</si>
  <si>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</si>
  <si>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</si>
  <si>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</si>
  <si>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</si>
  <si>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</si>
  <si>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</si>
  <si>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</si>
  <si>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</si>
  <si>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</si>
  <si>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</si>
  <si>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</si>
  <si>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</si>
  <si>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</si>
  <si>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</si>
  <si>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</si>
  <si>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</si>
  <si>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</si>
  <si>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</si>
  <si>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</si>
  <si>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</si>
  <si>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</si>
  <si>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</si>
  <si>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</si>
  <si>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</si>
  <si>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</si>
  <si>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</si>
  <si>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</si>
  <si>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</si>
  <si>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</si>
  <si>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</si>
  <si>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</si>
  <si>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</si>
  <si>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</si>
  <si>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</si>
  <si>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</si>
  <si>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</si>
  <si>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</si>
  <si>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</si>
  <si>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</si>
  <si>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</si>
  <si>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</si>
  <si>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</si>
  <si>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</si>
  <si>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</si>
  <si>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</si>
  <si>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</si>
  <si>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</si>
  <si>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</si>
  <si>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</si>
  <si>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</si>
  <si>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</si>
  <si>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</si>
  <si>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</si>
  <si>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</si>
  <si>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</si>
  <si>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</si>
  <si>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</si>
  <si>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</si>
  <si>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</si>
  <si>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</si>
  <si>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</si>
  <si>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</si>
  <si>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</si>
  <si>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</si>
  <si>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</si>
  <si>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</si>
  <si>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</si>
  <si>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</si>
  <si>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</si>
  <si>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</si>
  <si>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</si>
  <si>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</si>
  <si>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</si>
  <si>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</si>
  <si>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</si>
  <si>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</si>
  <si>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</si>
  <si>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</si>
  <si>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</si>
  <si>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</si>
  <si>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</si>
  <si>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</si>
  <si>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</si>
  <si>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</si>
  <si>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</si>
  <si>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</si>
  <si>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</si>
  <si>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</si>
  <si>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</si>
  <si>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</si>
  <si>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</si>
  <si>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</si>
  <si>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</si>
  <si>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</si>
  <si>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</si>
  <si>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</si>
  <si>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</si>
  <si>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</si>
  <si>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</si>
  <si>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</si>
  <si>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</si>
  <si>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</si>
  <si>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</si>
  <si>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</si>
  <si>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</si>
  <si>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</si>
  <si>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</si>
  <si>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</si>
  <si>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</si>
  <si>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</si>
  <si>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</si>
  <si>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</si>
  <si>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</si>
  <si>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</si>
  <si>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</si>
  <si>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</si>
  <si>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</si>
  <si>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</si>
  <si>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</si>
  <si>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</si>
  <si>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</si>
  <si>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</si>
  <si>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</si>
  <si>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</si>
  <si>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</si>
  <si>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</si>
  <si>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</si>
  <si>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</si>
  <si>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</si>
  <si>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</si>
  <si>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</si>
  <si>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</si>
  <si>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</si>
  <si>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</si>
  <si>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</si>
  <si>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</si>
  <si>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</si>
  <si>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</si>
  <si>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</si>
  <si>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</si>
  <si>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</si>
  <si>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</si>
  <si>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</si>
  <si>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</si>
  <si>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</si>
  <si>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</si>
  <si>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</si>
  <si>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</si>
  <si>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</si>
  <si>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</si>
  <si>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</si>
  <si>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</si>
  <si>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</si>
  <si>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</si>
  <si>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</si>
  <si>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</si>
  <si>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</si>
  <si>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</si>
  <si>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</si>
  <si>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</si>
  <si>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</si>
  <si>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</si>
  <si>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</si>
  <si>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</si>
  <si>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</si>
  <si>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</si>
  <si>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</si>
  <si>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</si>
  <si>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</si>
  <si>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</si>
  <si>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</si>
  <si>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</si>
  <si>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</si>
  <si>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</si>
  <si>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</si>
  <si>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</si>
  <si>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</si>
  <si>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</si>
  <si>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</si>
  <si>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</si>
  <si>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</si>
  <si>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</si>
  <si>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</si>
  <si>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</si>
  <si>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</si>
  <si>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</si>
  <si>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</si>
  <si>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</si>
  <si>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</si>
  <si>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</si>
  <si>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</si>
  <si>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</si>
  <si>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</si>
  <si>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</si>
  <si>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</si>
  <si>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</si>
  <si>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</si>
  <si>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</si>
  <si>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</si>
  <si>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</si>
  <si>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</si>
  <si>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</si>
  <si>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</si>
  <si>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</si>
  <si>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</si>
  <si>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</si>
  <si>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</si>
  <si>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</si>
  <si>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</si>
  <si>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</si>
  <si>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</si>
  <si>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</si>
  <si>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</si>
  <si>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</si>
  <si>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</si>
  <si>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</si>
  <si>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</si>
  <si>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</si>
  <si>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</si>
  <si>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</si>
  <si>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</si>
  <si>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</si>
  <si>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</si>
  <si>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</si>
  <si>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</si>
  <si>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</si>
  <si>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</si>
  <si>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</si>
  <si>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</si>
  <si>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</si>
  <si>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</si>
  <si>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</si>
  <si>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</si>
  <si>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</si>
  <si>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</si>
  <si>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</si>
  <si>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</si>
  <si>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</si>
  <si>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</si>
  <si>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</si>
  <si>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</si>
  <si>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</si>
  <si>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</si>
  <si>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</si>
  <si>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</si>
  <si>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</si>
  <si>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</si>
  <si>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</si>
  <si>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</si>
  <si>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</si>
  <si>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</si>
  <si>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</si>
  <si>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</si>
  <si>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</si>
  <si>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</si>
  <si>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</si>
  <si>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</si>
  <si>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</si>
  <si>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</si>
  <si>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</si>
  <si>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</si>
  <si>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</si>
  <si>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</si>
  <si>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</si>
  <si>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</si>
  <si>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</si>
  <si>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</si>
  <si>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</si>
  <si>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</si>
  <si>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</si>
  <si>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</si>
  <si>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</si>
  <si>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</si>
  <si>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</si>
  <si>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</si>
  <si>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</si>
  <si>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</si>
  <si>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</si>
  <si>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</si>
  <si>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</si>
  <si>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</si>
  <si>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</si>
  <si>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</si>
  <si>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</si>
  <si>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</si>
  <si>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</si>
  <si>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</si>
  <si>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</si>
  <si>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</si>
  <si>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</si>
  <si>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</si>
  <si>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</si>
  <si>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</si>
  <si>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</si>
  <si>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</si>
  <si>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</si>
  <si>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</si>
  <si>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</si>
  <si>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</si>
  <si>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</si>
  <si>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</si>
  <si>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</si>
  <si>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</si>
  <si>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</si>
  <si>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</si>
  <si>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</si>
  <si>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</si>
  <si>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</si>
  <si>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</si>
  <si>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</si>
  <si>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</si>
  <si>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</si>
  <si>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</si>
  <si>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</si>
  <si>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</si>
  <si>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</si>
  <si>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</si>
  <si>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</si>
  <si>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</si>
  <si>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</si>
  <si>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</si>
  <si>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</si>
  <si>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</si>
  <si>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</si>
  <si>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</si>
  <si>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</si>
  <si>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</si>
  <si>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</si>
  <si>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</si>
  <si>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</si>
  <si>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</si>
  <si>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</si>
  <si>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</si>
  <si>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</si>
  <si>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</si>
  <si>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</si>
  <si>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</si>
  <si>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</si>
  <si>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</si>
  <si>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</si>
  <si>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</si>
  <si>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</si>
  <si>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</si>
  <si>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</si>
  <si>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</si>
  <si>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</si>
  <si>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</si>
  <si>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</si>
  <si>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</si>
  <si>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</si>
  <si>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</si>
  <si>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</si>
  <si>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</si>
  <si>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</si>
  <si>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</si>
  <si>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</si>
  <si>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</si>
  <si>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</si>
  <si>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</si>
  <si>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</si>
  <si>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</si>
  <si>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</si>
  <si>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</si>
  <si>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</si>
  <si>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</si>
  <si>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</si>
  <si>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</si>
  <si>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</si>
  <si>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</si>
  <si>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</si>
  <si>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</si>
  <si>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</si>
  <si>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</si>
  <si>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</si>
  <si>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</si>
  <si>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</si>
  <si>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</si>
  <si>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</si>
  <si>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</si>
  <si>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</si>
  <si>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</si>
  <si>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</si>
  <si>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</si>
  <si>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</si>
  <si>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</si>
  <si>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</si>
  <si>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</si>
  <si>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</si>
  <si>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</si>
  <si>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</si>
  <si>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</si>
  <si>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</si>
  <si>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</si>
  <si>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</si>
  <si>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</si>
  <si>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</si>
  <si>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</si>
  <si>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</si>
  <si>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</si>
  <si>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</si>
  <si>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</si>
  <si>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</si>
  <si>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</si>
  <si>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</si>
  <si>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</si>
  <si>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</si>
  <si>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</si>
  <si>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</si>
  <si>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</si>
  <si>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</si>
  <si>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</si>
  <si>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</si>
  <si>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</si>
  <si>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</si>
  <si>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</si>
  <si>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</si>
  <si>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</si>
  <si>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</si>
  <si>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</si>
  <si>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</si>
  <si>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</si>
  <si>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</si>
  <si>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</si>
  <si>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</si>
  <si>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</si>
  <si>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</si>
  <si>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</si>
  <si>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</si>
  <si>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</si>
  <si>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</si>
  <si>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</si>
  <si>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</si>
  <si>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</si>
  <si>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</si>
  <si>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</si>
  <si>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</si>
  <si>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</si>
  <si>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</si>
  <si>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</si>
  <si>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</si>
  <si>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</si>
  <si>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</si>
  <si>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</si>
  <si>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</si>
  <si>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</si>
  <si>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</si>
  <si>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</si>
  <si>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</si>
  <si>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</si>
  <si>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</si>
  <si>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</si>
  <si>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</si>
  <si>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</si>
  <si>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</si>
  <si>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</si>
  <si>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</si>
  <si>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</si>
  <si>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</si>
  <si>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</si>
  <si>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</si>
  <si>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</si>
  <si>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</si>
  <si>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</si>
  <si>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</si>
  <si>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</si>
  <si>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</si>
  <si>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</si>
  <si>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</si>
  <si>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</si>
  <si>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</si>
  <si>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</si>
  <si>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</si>
  <si>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</si>
  <si>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</si>
  <si>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</si>
  <si>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</si>
  <si>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</si>
  <si>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</si>
  <si>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</si>
  <si>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</si>
  <si>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</si>
  <si>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</si>
  <si>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</si>
  <si>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</si>
  <si>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</si>
  <si>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</si>
  <si>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</si>
  <si>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</si>
  <si>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</si>
  <si>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</si>
  <si>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</si>
  <si>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</si>
  <si>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</si>
  <si>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</si>
  <si>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</si>
  <si>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</si>
  <si>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</si>
  <si>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</si>
  <si>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</si>
  <si>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</si>
  <si>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</si>
  <si>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</si>
  <si>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</si>
  <si>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</si>
  <si>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</si>
  <si>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</si>
  <si>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</si>
  <si>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</si>
  <si>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</si>
  <si>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</si>
  <si>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</si>
  <si>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</si>
  <si>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</si>
  <si>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</si>
  <si>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</si>
  <si>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</si>
  <si>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</si>
  <si>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</si>
  <si>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</si>
  <si>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</si>
  <si>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</si>
  <si>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</si>
  <si>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</si>
  <si>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</si>
  <si>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</si>
  <si>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</si>
  <si>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</si>
  <si>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</si>
  <si>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</si>
  <si>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</si>
  <si>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</si>
  <si>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</si>
  <si>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</si>
  <si>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</si>
  <si>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</si>
  <si>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</si>
  <si>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</si>
  <si>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</si>
  <si>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</si>
  <si>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</si>
  <si>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</si>
  <si>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</si>
  <si>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</si>
  <si>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</si>
  <si>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</si>
  <si>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</si>
  <si>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</si>
  <si>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</si>
  <si>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</si>
  <si>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</si>
  <si>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</si>
  <si>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</si>
  <si>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</si>
  <si>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</si>
  <si>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</si>
  <si>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</si>
  <si>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</si>
  <si>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</si>
  <si>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</si>
  <si>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</si>
  <si>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</si>
  <si>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</si>
  <si>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</si>
  <si>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</si>
  <si>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</si>
  <si>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</si>
  <si>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</si>
  <si>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</si>
  <si>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</si>
  <si>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</si>
  <si>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</si>
  <si>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</si>
  <si>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</si>
  <si>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</si>
  <si>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</si>
  <si>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</si>
  <si>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</si>
  <si>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</si>
  <si>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</si>
  <si>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</si>
  <si>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</si>
  <si>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</si>
  <si>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</si>
  <si>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</si>
  <si>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</si>
  <si>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</si>
  <si>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</si>
  <si>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</si>
  <si>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</si>
  <si>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</si>
  <si>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</si>
  <si>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</si>
  <si>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</si>
  <si>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</si>
  <si>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</si>
  <si>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</si>
  <si>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</si>
  <si>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</si>
  <si>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</si>
  <si>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</si>
  <si>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</si>
  <si>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</si>
  <si>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</si>
  <si>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</si>
  <si>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</si>
  <si>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</si>
  <si>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</si>
  <si>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</si>
  <si>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</si>
  <si>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</si>
  <si>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</si>
  <si>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</si>
  <si>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</si>
  <si>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</si>
  <si>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</si>
  <si>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</si>
  <si>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</si>
  <si>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</si>
  <si>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</si>
  <si>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</si>
  <si>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</si>
  <si>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</si>
  <si>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</si>
  <si>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</si>
  <si>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</si>
  <si>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</si>
  <si>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</si>
  <si>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</si>
  <si>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</si>
  <si>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</si>
  <si>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</si>
  <si>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</si>
  <si>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</si>
  <si>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</si>
  <si>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</si>
  <si>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</si>
  <si>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</si>
  <si>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</si>
  <si>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</si>
  <si>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</si>
  <si>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</si>
  <si>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</si>
  <si>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</si>
  <si>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</si>
  <si>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</si>
  <si>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</si>
  <si>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</si>
  <si>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</si>
  <si>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</si>
  <si>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</si>
  <si>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</si>
  <si>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</si>
  <si>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</si>
  <si>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</si>
  <si>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</si>
  <si>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</si>
  <si>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</si>
  <si>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</si>
  <si>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</si>
  <si>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</si>
  <si>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</si>
  <si>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</si>
  <si>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</si>
  <si>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</si>
  <si>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</si>
  <si>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</si>
  <si>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</si>
  <si>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</si>
  <si>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</si>
  <si>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</si>
  <si>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</si>
  <si>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</si>
  <si>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</si>
  <si>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</si>
  <si>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</si>
  <si>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</si>
  <si>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</si>
  <si>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</si>
  <si>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</si>
  <si>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</si>
  <si>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</si>
  <si>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</si>
  <si>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</si>
  <si>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</si>
  <si>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</si>
  <si>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</si>
  <si>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</si>
  <si>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</si>
  <si>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</si>
  <si>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</si>
  <si>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</si>
  <si>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</si>
  <si>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</si>
  <si>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</si>
  <si>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</si>
  <si>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</si>
  <si>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</si>
  <si>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</si>
  <si>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</si>
  <si>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</si>
  <si>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</si>
  <si>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</si>
  <si>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</si>
  <si>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</si>
  <si>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</si>
  <si>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</si>
  <si>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</si>
  <si>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</si>
  <si>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</si>
  <si>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</si>
  <si>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</si>
  <si>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</si>
  <si>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</si>
  <si>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</si>
  <si>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</si>
  <si>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</si>
  <si>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</si>
  <si>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</si>
  <si>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</si>
  <si>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</si>
  <si>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</si>
  <si>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</si>
  <si>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</si>
  <si>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</si>
  <si>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</si>
  <si>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</si>
  <si>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</si>
  <si>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</si>
  <si>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</si>
  <si>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</si>
  <si>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</si>
  <si>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</si>
  <si>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</si>
  <si>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</si>
  <si>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</si>
  <si>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</si>
  <si>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</si>
  <si>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</si>
  <si>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</si>
  <si>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</si>
  <si>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</si>
  <si>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</si>
  <si>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</si>
  <si>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</si>
  <si>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</si>
  <si>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</si>
  <si>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</si>
  <si>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</si>
  <si>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</si>
  <si>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</si>
  <si>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</si>
  <si>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</si>
  <si>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</si>
  <si>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</si>
  <si>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</si>
  <si>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</si>
  <si>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</si>
  <si>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</si>
  <si>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</si>
  <si>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</si>
  <si>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</si>
  <si>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</si>
  <si>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</si>
  <si>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</si>
  <si>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</si>
  <si>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</si>
  <si>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</si>
  <si>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</si>
  <si>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</si>
  <si>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</si>
  <si>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</si>
  <si>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</si>
  <si>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</si>
  <si>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</si>
  <si>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</si>
  <si>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</si>
  <si>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</si>
  <si>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</si>
  <si>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</si>
  <si>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</si>
  <si>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</si>
  <si>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</si>
  <si>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</si>
  <si>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</si>
  <si>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</si>
  <si>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</si>
  <si>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</si>
  <si>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</si>
  <si>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</si>
  <si>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</si>
  <si>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</si>
  <si>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</si>
  <si>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</si>
  <si>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</si>
  <si>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</si>
  <si>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</si>
  <si>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</si>
  <si>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</si>
  <si>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</si>
  <si>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</si>
  <si>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</si>
  <si>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</si>
  <si>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</si>
  <si>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</si>
  <si>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</si>
  <si>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</si>
  <si>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</si>
  <si>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</si>
  <si>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</si>
  <si>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</si>
  <si>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</si>
  <si>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</si>
  <si>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</si>
  <si>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</si>
  <si>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</si>
  <si>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</si>
  <si>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</si>
  <si>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</si>
  <si>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</si>
  <si>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</si>
  <si>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</si>
  <si>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</si>
  <si>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</si>
  <si>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</si>
  <si>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</si>
  <si>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</si>
  <si>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</si>
  <si>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</si>
  <si>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</si>
  <si>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</si>
  <si>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</si>
  <si>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</si>
  <si>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</si>
  <si>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</si>
  <si>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</si>
  <si>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</si>
  <si>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</si>
  <si>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</si>
  <si>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</si>
  <si>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</si>
  <si>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</si>
  <si>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</si>
  <si>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</si>
  <si>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</si>
  <si>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</si>
  <si>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</si>
  <si>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</si>
  <si>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</si>
  <si>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</si>
  <si>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</si>
  <si>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</si>
  <si>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</si>
  <si>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</si>
  <si>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</si>
  <si>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</si>
  <si>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</si>
  <si>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</si>
  <si>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</si>
  <si>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</si>
  <si>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</si>
  <si>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</si>
  <si>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</si>
  <si>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</si>
  <si>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</si>
  <si>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</si>
  <si>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</si>
  <si>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</si>
  <si>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</si>
  <si>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</si>
  <si>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</si>
  <si>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</si>
  <si>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</si>
  <si>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</si>
  <si>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</si>
  <si>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</si>
  <si>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</si>
  <si>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</si>
  <si>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</si>
  <si>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</si>
  <si>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</si>
  <si>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</si>
  <si>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</si>
  <si>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</si>
  <si>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</si>
  <si>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</si>
  <si>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</si>
  <si>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</si>
  <si>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</si>
  <si>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</si>
  <si>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</si>
  <si>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</si>
  <si>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</si>
  <si>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</si>
  <si>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</si>
  <si>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</si>
  <si>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</si>
  <si>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</si>
  <si>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</si>
  <si>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</si>
  <si>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</si>
  <si>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</si>
  <si>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</si>
  <si>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</si>
  <si>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</si>
  <si>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</si>
  <si>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</si>
  <si>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</si>
  <si>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</si>
  <si>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</si>
  <si>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</si>
  <si>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</si>
  <si>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</si>
  <si>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</si>
  <si>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</si>
  <si>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</si>
  <si>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</si>
  <si>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</si>
  <si>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</si>
  <si>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</si>
  <si>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</si>
  <si>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</si>
  <si>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</si>
  <si>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</si>
  <si>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</si>
  <si>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</si>
  <si>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</si>
  <si>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</si>
  <si>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</si>
  <si>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</si>
  <si>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</si>
  <si>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</si>
  <si>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</si>
  <si>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</si>
  <si>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</si>
  <si>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</si>
  <si>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</si>
  <si>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</si>
  <si>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</si>
  <si>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</si>
  <si>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</si>
  <si>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</si>
  <si>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</si>
  <si>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</si>
  <si>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</si>
  <si>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</si>
  <si>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</si>
  <si>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</si>
  <si>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</si>
  <si>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</si>
  <si>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</si>
  <si>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</si>
  <si>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</si>
  <si>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</si>
  <si>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</si>
  <si>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</si>
  <si>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</si>
  <si>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</si>
  <si>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</si>
  <si>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</si>
  <si>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</si>
  <si>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</si>
  <si>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</si>
  <si>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</si>
  <si>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</si>
  <si>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</si>
  <si>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</si>
  <si>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</si>
  <si>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</si>
  <si>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</si>
  <si>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</si>
  <si>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</si>
  <si>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</si>
  <si>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</si>
  <si>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</si>
  <si>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</si>
  <si>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</si>
  <si>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</si>
  <si>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</si>
  <si>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</si>
  <si>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</si>
  <si>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</si>
  <si>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</si>
  <si>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</si>
  <si>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</si>
  <si>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</si>
  <si>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</si>
  <si>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</si>
  <si>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</si>
  <si>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</si>
  <si>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</si>
  <si>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</si>
  <si>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</si>
  <si>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</si>
  <si>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</si>
  <si>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</si>
  <si>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</si>
  <si>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</si>
  <si>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</si>
  <si>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</si>
  <si>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</si>
  <si>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</si>
  <si>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</si>
  <si>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</si>
  <si>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</si>
  <si>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</si>
  <si>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</si>
  <si>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</si>
  <si>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</si>
  <si>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</si>
  <si>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</si>
  <si>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</si>
  <si>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</si>
  <si>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</si>
  <si>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</si>
  <si>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</si>
  <si>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</si>
  <si>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</si>
  <si>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</si>
  <si>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</si>
  <si>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</si>
  <si>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</si>
  <si>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</si>
  <si>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</si>
  <si>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</si>
  <si>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</si>
  <si>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</si>
  <si>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</si>
  <si>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</si>
  <si>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</si>
  <si>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</si>
  <si>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</si>
  <si>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</si>
  <si>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</si>
  <si>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</si>
  <si>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</si>
  <si>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</si>
  <si>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</si>
  <si>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</si>
  <si>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</si>
  <si>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</si>
  <si>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</si>
  <si>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</si>
  <si>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</si>
  <si>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</si>
  <si>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</si>
  <si>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</si>
  <si>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</si>
  <si>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</si>
  <si>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</si>
  <si>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</si>
  <si>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</si>
  <si>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</si>
  <si>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</si>
  <si>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</si>
  <si>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</si>
  <si>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</si>
  <si>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</si>
  <si>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</si>
  <si>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</si>
  <si>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</si>
  <si>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</si>
  <si>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</si>
  <si>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</si>
  <si>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</si>
  <si>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</si>
  <si>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</si>
  <si>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</si>
  <si>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</si>
  <si>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</si>
  <si>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</si>
  <si>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</si>
  <si>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</si>
  <si>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</si>
  <si>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</si>
  <si>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</si>
  <si>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</si>
  <si>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</si>
  <si>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</si>
  <si>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</si>
  <si>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</si>
  <si>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</si>
  <si>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</si>
  <si>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</si>
  <si>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</si>
  <si>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</si>
  <si>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</si>
  <si>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</si>
  <si>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</si>
  <si>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</si>
  <si>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</si>
  <si>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</si>
  <si>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</si>
  <si>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</si>
  <si>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</si>
  <si>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</si>
  <si>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</si>
  <si>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</si>
  <si>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</si>
  <si>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</si>
  <si>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</si>
  <si>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</si>
  <si>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</si>
  <si>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</si>
  <si>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</si>
  <si>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</si>
  <si>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</si>
  <si>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</si>
  <si>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</si>
  <si>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</si>
  <si>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</si>
  <si>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</si>
  <si>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</si>
  <si>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</si>
  <si>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</si>
  <si>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</si>
  <si>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</si>
  <si>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</si>
  <si>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</si>
  <si>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</si>
  <si>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</si>
  <si>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</si>
  <si>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</si>
  <si>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</si>
  <si>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</si>
  <si>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</si>
  <si>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</si>
  <si>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</si>
  <si>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</si>
  <si>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</si>
  <si>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</si>
  <si>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</si>
  <si>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</si>
  <si>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</si>
  <si>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</si>
  <si>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</si>
  <si>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</si>
  <si>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</si>
  <si>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</si>
  <si>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</si>
  <si>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</si>
  <si>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</si>
  <si>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</si>
  <si>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</si>
  <si>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</si>
  <si>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</si>
  <si>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</si>
  <si>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</si>
  <si>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</si>
  <si>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</si>
  <si>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</si>
  <si>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</si>
  <si>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</si>
  <si>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</si>
  <si>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</si>
  <si>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</si>
  <si>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</si>
  <si>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</si>
  <si>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</si>
  <si>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</si>
  <si>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</si>
  <si>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</si>
  <si>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</si>
  <si>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</si>
  <si>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</si>
  <si>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</si>
  <si>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</si>
  <si>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</si>
  <si>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</si>
  <si>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</si>
  <si>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</si>
  <si>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</si>
  <si>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</si>
  <si>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</si>
  <si>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</si>
  <si>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</si>
  <si>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</si>
  <si>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</si>
  <si>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</si>
  <si>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</si>
  <si>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</si>
  <si>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</si>
  <si>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</si>
  <si>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</si>
  <si>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</si>
  <si>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</si>
  <si>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</si>
  <si>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</si>
  <si>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</si>
  <si>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</si>
  <si>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</si>
  <si>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</si>
  <si>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</si>
  <si>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</si>
  <si>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</si>
  <si>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</si>
  <si>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</si>
  <si>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</si>
  <si>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</si>
  <si>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</si>
  <si>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</si>
  <si>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</si>
  <si>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</si>
  <si>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</si>
  <si>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</si>
  <si>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</si>
  <si>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</si>
  <si>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</si>
  <si>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</si>
  <si>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</si>
  <si>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</si>
  <si>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</si>
  <si>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</si>
  <si>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</si>
  <si>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</si>
  <si>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</si>
  <si>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</si>
  <si>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</si>
  <si>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</si>
  <si>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</si>
  <si>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</si>
  <si>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</si>
  <si>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</si>
  <si>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</si>
  <si>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</si>
  <si>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</si>
  <si>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</si>
  <si>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</si>
  <si>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</si>
  <si>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</si>
  <si>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</si>
  <si>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</si>
  <si>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</si>
  <si>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</si>
  <si>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</si>
  <si>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</si>
  <si>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</si>
  <si>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</si>
  <si>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</si>
  <si>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</si>
  <si>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</si>
  <si>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</si>
  <si>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</si>
  <si>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</si>
  <si>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</si>
  <si>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</si>
  <si>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</si>
  <si>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</si>
  <si>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</si>
  <si>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</si>
  <si>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</si>
  <si>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</si>
  <si>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</si>
  <si>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</si>
  <si>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</si>
  <si>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</si>
  <si>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</si>
  <si>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</si>
  <si>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</si>
  <si>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</si>
  <si>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</si>
  <si>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</si>
  <si>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</si>
  <si>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</si>
  <si>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</si>
  <si>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</si>
  <si>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</si>
  <si>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</si>
  <si>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</si>
  <si>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</si>
  <si>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</si>
  <si>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</si>
  <si>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</si>
  <si>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</si>
  <si>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</si>
  <si>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</si>
  <si>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</si>
  <si>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</si>
  <si>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</si>
  <si>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</si>
  <si>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</si>
  <si>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</si>
  <si>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</si>
  <si>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</si>
  <si>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</si>
  <si>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</si>
  <si>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</si>
  <si>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</si>
  <si>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</si>
  <si>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</si>
  <si>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</si>
  <si>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</si>
  <si>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</si>
  <si>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</si>
  <si>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</si>
  <si>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</si>
  <si>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</si>
  <si>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</si>
  <si>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</si>
  <si>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</si>
  <si>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</si>
  <si>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</si>
  <si>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</si>
  <si>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</si>
  <si>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</si>
  <si>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</si>
  <si>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</si>
  <si>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</si>
  <si>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</si>
  <si>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</si>
  <si>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</si>
  <si>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</si>
  <si>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</si>
  <si>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</si>
  <si>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</si>
  <si>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</si>
  <si>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</si>
  <si>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</si>
  <si>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</si>
  <si>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</si>
  <si>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</si>
  <si>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</si>
  <si>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</si>
  <si>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</si>
  <si>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</si>
  <si>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</si>
  <si>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</si>
  <si>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</si>
  <si>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</si>
  <si>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</si>
  <si>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</si>
  <si>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</si>
  <si>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</si>
  <si>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</si>
  <si>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</si>
  <si>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</si>
  <si>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</si>
  <si>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</si>
  <si>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</si>
  <si>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</si>
  <si>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</si>
  <si>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</si>
  <si>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</si>
  <si>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</si>
  <si>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</si>
  <si>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</si>
  <si>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</si>
  <si>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</si>
  <si>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</si>
  <si>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</si>
  <si>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</si>
  <si>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</si>
  <si>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</si>
  <si>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</si>
  <si>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</si>
  <si>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</si>
  <si>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</si>
  <si>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</si>
  <si>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</si>
  <si>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</si>
  <si>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</si>
  <si>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</si>
  <si>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</si>
  <si>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</si>
  <si>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</si>
  <si>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</si>
  <si>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</si>
  <si>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</si>
  <si>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</si>
  <si>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</si>
  <si>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</si>
  <si>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</si>
  <si>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</si>
  <si>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</si>
  <si>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</si>
  <si>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</si>
  <si>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</si>
  <si>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</si>
  <si>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</si>
  <si>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</si>
  <si>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</si>
  <si>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</si>
  <si>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</si>
  <si>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</si>
  <si>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</si>
  <si>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</si>
  <si>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</si>
  <si>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</si>
  <si>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</si>
  <si>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</si>
  <si>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</si>
  <si>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</si>
  <si>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</si>
  <si>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</si>
  <si>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</si>
  <si>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</si>
  <si>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</si>
  <si>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</si>
  <si>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</si>
  <si>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</si>
  <si>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</si>
  <si>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</si>
  <si>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</si>
  <si>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</si>
  <si>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</si>
  <si>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</si>
  <si>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</si>
  <si>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</si>
  <si>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</si>
  <si>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</si>
  <si>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</si>
  <si>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</si>
  <si>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</si>
  <si>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</si>
  <si>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</si>
  <si>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</si>
  <si>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</si>
  <si>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</si>
  <si>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</si>
  <si>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</si>
  <si>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</si>
  <si>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</si>
  <si>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</si>
  <si>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</si>
  <si>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</si>
  <si>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</si>
  <si>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</si>
  <si>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</si>
  <si>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</si>
  <si>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</si>
  <si>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</si>
  <si>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</si>
  <si>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</si>
  <si>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</si>
  <si>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</si>
  <si>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</si>
  <si>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</si>
  <si>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</si>
  <si>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</si>
  <si>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</si>
  <si>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</si>
  <si>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</si>
  <si>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</si>
  <si>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</si>
  <si>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</si>
  <si>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</si>
  <si>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</si>
  <si>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</si>
  <si>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</si>
  <si>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</si>
  <si>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</si>
  <si>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</si>
  <si>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</si>
  <si>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</si>
  <si>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</si>
  <si>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</si>
  <si>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</si>
  <si>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</si>
  <si>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</si>
  <si>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</si>
  <si>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</si>
  <si>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</si>
  <si>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</si>
  <si>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</si>
  <si>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</si>
  <si>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</si>
  <si>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</si>
  <si>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</si>
  <si>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</si>
  <si>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</si>
  <si>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</si>
  <si>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</si>
  <si>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</si>
  <si>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</si>
  <si>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</si>
  <si>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</si>
  <si>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</si>
  <si>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</si>
  <si>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</si>
  <si>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</si>
  <si>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</si>
  <si>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</si>
  <si>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</si>
  <si>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</si>
  <si>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</si>
  <si>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</si>
  <si>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</si>
  <si>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</si>
  <si>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</si>
  <si>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</si>
  <si>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</si>
  <si>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</si>
  <si>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</si>
  <si>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</si>
  <si>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</si>
  <si>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</si>
  <si>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</si>
  <si>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</si>
  <si>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</si>
  <si>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</si>
  <si>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</si>
  <si>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</si>
  <si>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</si>
  <si>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</si>
  <si>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</si>
  <si>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</si>
  <si>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</si>
  <si>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</si>
  <si>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</si>
  <si>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</si>
  <si>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</si>
  <si>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</si>
  <si>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</si>
  <si>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</si>
  <si>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</si>
  <si>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</si>
  <si>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</si>
  <si>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</si>
  <si>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</si>
  <si>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</si>
  <si>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</si>
  <si>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</si>
  <si>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</si>
  <si>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</si>
  <si>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</si>
  <si>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</si>
  <si>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</si>
  <si>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</si>
  <si>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</si>
  <si>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</si>
  <si>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</si>
  <si>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</si>
  <si>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</si>
  <si>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</si>
  <si>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</si>
  <si>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</si>
  <si>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</si>
  <si>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</si>
  <si>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</si>
  <si>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</si>
  <si>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</si>
  <si>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</si>
  <si>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</si>
  <si>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</si>
  <si>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</si>
  <si>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</si>
  <si>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</si>
  <si>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</si>
  <si>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</si>
  <si>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</si>
  <si>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</si>
  <si>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</si>
  <si>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</si>
  <si>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</si>
  <si>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</si>
  <si>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</si>
  <si>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</si>
  <si>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</si>
  <si>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</si>
  <si>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</si>
  <si>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</si>
  <si>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</si>
  <si>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</si>
  <si>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</si>
  <si>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</si>
  <si>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</si>
  <si>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</si>
  <si>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</si>
  <si>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</si>
  <si>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</si>
  <si>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</si>
  <si>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</si>
  <si>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</si>
  <si>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</si>
  <si>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</si>
  <si>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</si>
  <si>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</si>
  <si>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</si>
  <si>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</si>
  <si>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</si>
  <si>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</si>
  <si>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</si>
  <si>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</si>
  <si>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</si>
  <si>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</si>
  <si>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</si>
  <si>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</si>
  <si>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</si>
  <si>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</si>
  <si>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</si>
  <si>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</si>
  <si>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</si>
  <si>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</si>
  <si>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</si>
  <si>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</si>
  <si>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</si>
  <si>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</si>
  <si>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</si>
  <si>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</si>
  <si>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</si>
  <si>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</si>
  <si>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</si>
  <si>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</si>
  <si>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</si>
  <si>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</si>
  <si>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</si>
  <si>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</si>
  <si>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</si>
  <si>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</si>
  <si>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</si>
  <si>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</si>
  <si>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</si>
  <si>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</si>
  <si>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</si>
  <si>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</si>
  <si>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</si>
  <si>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</si>
  <si>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</si>
  <si>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</si>
  <si>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</si>
  <si>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</si>
  <si>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</si>
  <si>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</si>
  <si>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</si>
  <si>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</si>
  <si>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</si>
  <si>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</si>
  <si>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</si>
  <si>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</si>
  <si>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</si>
  <si>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</si>
  <si>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</si>
  <si>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</si>
  <si>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</si>
  <si>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</si>
  <si>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</si>
  <si>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</si>
  <si>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</si>
  <si>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</si>
  <si>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</si>
  <si>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</si>
  <si>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</si>
  <si>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</si>
  <si>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</si>
  <si>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</si>
  <si>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</si>
  <si>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</si>
  <si>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</si>
  <si>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</si>
  <si>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</si>
  <si>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</si>
  <si>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</si>
  <si>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</si>
  <si>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</si>
  <si>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</si>
  <si>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</si>
  <si>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</si>
  <si>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</si>
  <si>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</si>
  <si>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</si>
  <si>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</si>
  <si>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</si>
  <si>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</si>
  <si>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</si>
  <si>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</si>
  <si>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</si>
  <si>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</si>
  <si>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</si>
  <si>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</si>
  <si>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</si>
  <si>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</si>
  <si>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</si>
  <si>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</si>
  <si>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</si>
  <si>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</si>
  <si>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</si>
  <si>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</si>
  <si>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</si>
  <si>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</si>
  <si>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</si>
  <si>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</si>
  <si>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</si>
  <si>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</si>
  <si>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</si>
  <si>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</si>
  <si>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</si>
  <si>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</si>
  <si>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</si>
  <si>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</si>
  <si>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</si>
  <si>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</si>
  <si>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</si>
  <si>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</si>
  <si>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</si>
  <si>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</si>
  <si>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</si>
  <si>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</si>
  <si>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</si>
  <si>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</si>
  <si>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</si>
  <si>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</si>
  <si>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</si>
  <si>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</si>
  <si>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</si>
  <si>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</si>
  <si>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</si>
  <si>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</si>
  <si>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</si>
  <si>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</si>
  <si>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</si>
  <si>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</si>
  <si>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</si>
  <si>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</si>
  <si>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</si>
  <si>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</si>
  <si>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</si>
  <si>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</si>
  <si>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</si>
  <si>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</si>
  <si>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</si>
  <si>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</si>
  <si>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</si>
  <si>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</si>
  <si>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</si>
  <si>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</si>
  <si>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</si>
  <si>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</si>
  <si>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</si>
  <si>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</si>
  <si>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</si>
  <si>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</si>
  <si>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</si>
  <si>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</si>
  <si>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</si>
  <si>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</si>
  <si>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</si>
  <si>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</si>
  <si>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</si>
  <si>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</si>
  <si>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</si>
  <si>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</si>
  <si>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</si>
  <si>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</si>
  <si>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</si>
  <si>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</si>
  <si>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</si>
  <si>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</si>
  <si>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</si>
  <si>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</si>
  <si>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</si>
  <si>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</si>
  <si>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</si>
  <si>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</si>
  <si>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</si>
  <si>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</si>
  <si>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</si>
  <si>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</si>
  <si>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</si>
  <si>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</si>
  <si>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</si>
  <si>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</si>
  <si>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</si>
  <si>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</si>
  <si>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</si>
  <si>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</si>
  <si>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</si>
  <si>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</si>
  <si>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</si>
  <si>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</si>
  <si>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</si>
  <si>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</si>
  <si>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</si>
  <si>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</si>
  <si>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</si>
  <si>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</si>
  <si>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</si>
  <si>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</si>
  <si>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</si>
  <si>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</si>
  <si>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</si>
  <si>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</si>
  <si>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</si>
  <si>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</si>
  <si>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</si>
  <si>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</si>
  <si>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</si>
  <si>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</si>
  <si>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</si>
  <si>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</si>
  <si>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</si>
  <si>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</si>
  <si>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</si>
  <si>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</si>
  <si>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</si>
  <si>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</si>
  <si>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</si>
  <si>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</si>
  <si>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</si>
  <si>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</si>
  <si>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</si>
  <si>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</si>
  <si>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</si>
  <si>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</si>
  <si>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</si>
  <si>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</si>
  <si>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</si>
  <si>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</si>
  <si>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</si>
  <si>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</si>
  <si>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</si>
  <si>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</si>
  <si>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</si>
  <si>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</si>
  <si>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</si>
  <si>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</si>
  <si>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</si>
  <si>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</si>
  <si>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</si>
  <si>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</si>
  <si>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</si>
  <si>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</si>
  <si>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</si>
  <si>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</si>
  <si>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</si>
  <si>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</si>
  <si>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</si>
  <si>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</si>
  <si>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</si>
  <si>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</si>
  <si>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</si>
  <si>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</si>
  <si>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</si>
  <si>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</si>
  <si>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</si>
  <si>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</si>
  <si>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</si>
  <si>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</si>
  <si>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</si>
  <si>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</si>
  <si>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</si>
  <si>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</si>
  <si>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</si>
  <si>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</si>
  <si>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</si>
  <si>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</si>
  <si>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</si>
  <si>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</si>
  <si>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</si>
  <si>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</si>
  <si>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</si>
  <si>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</si>
  <si>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</si>
  <si>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</si>
  <si>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</si>
  <si>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</si>
  <si>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</si>
  <si>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</si>
  <si>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</si>
  <si>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</si>
  <si>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</si>
  <si>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</si>
  <si>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</si>
  <si>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</si>
  <si>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</si>
  <si>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</si>
  <si>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</si>
  <si>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</si>
  <si>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</si>
  <si>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</si>
  <si>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</si>
  <si>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</si>
  <si>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</si>
  <si>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</si>
  <si>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</si>
  <si>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</si>
  <si>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</si>
  <si>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</si>
  <si>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</si>
  <si>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</si>
  <si>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</si>
  <si>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</si>
  <si>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</si>
  <si>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</si>
  <si>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</si>
  <si>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</si>
  <si>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</si>
  <si>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</si>
  <si>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</si>
  <si>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</si>
  <si>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</si>
  <si>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</si>
  <si>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</si>
  <si>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</si>
  <si>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</si>
  <si>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</si>
  <si>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</si>
  <si>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</si>
  <si>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</si>
  <si>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</si>
  <si>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</si>
  <si>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</si>
  <si>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</si>
  <si>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</si>
  <si>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</si>
  <si>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</si>
  <si>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</si>
  <si>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</si>
  <si>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</si>
  <si>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</si>
  <si>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</si>
  <si>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</si>
  <si>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</si>
  <si>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</si>
  <si>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</si>
  <si>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</si>
  <si>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</si>
  <si>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</si>
  <si>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</si>
  <si>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</si>
  <si>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</si>
  <si>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</si>
  <si>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</si>
  <si>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</si>
  <si>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</si>
  <si>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</si>
  <si>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</si>
  <si>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</si>
  <si>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</si>
  <si>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</si>
  <si>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</si>
  <si>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</si>
  <si>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</si>
  <si>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</si>
  <si>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</si>
  <si>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</si>
  <si>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</si>
  <si>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</si>
  <si>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</si>
  <si>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</si>
  <si>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</si>
  <si>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</si>
  <si>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</si>
  <si>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</si>
  <si>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</si>
  <si>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</si>
  <si>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</si>
  <si>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</si>
  <si>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</si>
  <si>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</si>
  <si>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</si>
  <si>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</si>
  <si>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</si>
  <si>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</si>
  <si>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</si>
  <si>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</si>
  <si>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</si>
  <si>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</si>
  <si>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</si>
  <si>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</si>
  <si>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</si>
  <si>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</si>
  <si>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</si>
  <si>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</si>
  <si>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</si>
  <si>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</si>
  <si>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</si>
  <si>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</si>
  <si>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</si>
  <si>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</si>
  <si>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</si>
  <si>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</si>
  <si>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</si>
  <si>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</si>
  <si>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</si>
  <si>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</si>
  <si>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</si>
  <si>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</si>
  <si>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</si>
  <si>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</si>
  <si>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</si>
  <si>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</si>
  <si>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</si>
  <si>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</si>
  <si>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</si>
  <si>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</si>
  <si>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</si>
  <si>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</si>
  <si>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</si>
  <si>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</si>
  <si>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</si>
  <si>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</si>
  <si>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</si>
  <si>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</si>
  <si>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</si>
  <si>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</si>
  <si>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</si>
  <si>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</si>
  <si>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</si>
  <si>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</si>
  <si>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</si>
  <si>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</si>
  <si>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</si>
  <si>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</si>
  <si>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</si>
  <si>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</si>
  <si>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</si>
  <si>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</si>
  <si>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</si>
  <si>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</si>
  <si>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</si>
  <si>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</si>
  <si>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</si>
  <si>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</si>
  <si>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</si>
  <si>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</si>
  <si>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</si>
  <si>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</si>
  <si>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</si>
  <si>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</si>
  <si>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</si>
  <si>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</si>
  <si>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</si>
  <si>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</si>
  <si>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</si>
  <si>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</si>
  <si>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</si>
  <si>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</si>
  <si>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</si>
  <si>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</si>
  <si>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</si>
  <si>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</si>
  <si>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</si>
  <si>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</si>
  <si>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</si>
  <si>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</si>
  <si>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</si>
  <si>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</si>
  <si>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</si>
  <si>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</si>
  <si>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</si>
  <si>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</si>
  <si>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</si>
  <si>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</si>
  <si>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</si>
  <si>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</si>
  <si>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</si>
  <si>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</si>
  <si>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</si>
  <si>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</si>
  <si>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</si>
  <si>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</si>
  <si>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</si>
  <si>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</si>
  <si>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</si>
  <si>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</si>
  <si>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</si>
  <si>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</si>
  <si>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</si>
  <si>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</si>
  <si>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</si>
  <si>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</si>
  <si>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</si>
  <si>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</si>
  <si>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</si>
  <si>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</si>
  <si>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</si>
  <si>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</si>
  <si>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</si>
  <si>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</si>
  <si>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</si>
  <si>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</si>
  <si>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</si>
  <si>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</si>
  <si>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</si>
  <si>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</si>
  <si>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</si>
  <si>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</si>
  <si>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</si>
  <si>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</si>
  <si>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</si>
  <si>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</si>
  <si>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</si>
  <si>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</si>
  <si>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</si>
  <si>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</si>
  <si>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</si>
  <si>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</si>
  <si>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</si>
  <si>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</si>
  <si>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</si>
  <si>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</si>
  <si>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</si>
  <si>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</si>
  <si>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</si>
  <si>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</si>
  <si>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</si>
  <si>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</si>
  <si>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</si>
  <si>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</si>
  <si>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</si>
  <si>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</si>
  <si>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</si>
  <si>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</si>
  <si>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</si>
  <si>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</si>
  <si>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</si>
  <si>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</si>
  <si>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</si>
  <si>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</si>
  <si>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</si>
  <si>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</si>
  <si>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</si>
  <si>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</si>
  <si>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</si>
  <si>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</si>
  <si>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</si>
  <si>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</si>
  <si>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</si>
  <si>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</si>
  <si>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</si>
  <si>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</si>
  <si>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</si>
  <si>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</si>
  <si>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</si>
  <si>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</si>
  <si>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</si>
  <si>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</si>
  <si>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</si>
  <si>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</si>
  <si>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</si>
  <si>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</si>
  <si>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</si>
  <si>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</si>
  <si>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</si>
  <si>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</si>
  <si>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</si>
  <si>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</si>
  <si>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</si>
  <si>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</si>
  <si>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</si>
  <si>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</si>
  <si>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</si>
  <si>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</si>
  <si>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</si>
  <si>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</si>
  <si>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</si>
  <si>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</si>
  <si>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</si>
  <si>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</si>
  <si>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</si>
  <si>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</si>
  <si>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</si>
  <si>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</si>
  <si>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</si>
  <si>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</si>
  <si>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</si>
  <si>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</si>
  <si>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</si>
  <si>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</si>
  <si>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</si>
  <si>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</si>
  <si>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</si>
  <si>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</si>
  <si>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</si>
  <si>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</si>
  <si>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</si>
  <si>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</si>
  <si>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</si>
  <si>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</si>
  <si>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</si>
  <si>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</si>
  <si>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</si>
  <si>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</si>
  <si>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</si>
  <si>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</si>
  <si>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</si>
  <si>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</si>
  <si>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</si>
  <si>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</si>
  <si>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</si>
  <si>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</si>
  <si>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</si>
  <si>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</si>
  <si>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</si>
  <si>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</si>
  <si>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</si>
  <si>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</si>
  <si>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</si>
  <si>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</si>
  <si>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</si>
  <si>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</si>
  <si>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</si>
  <si>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</si>
  <si>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</si>
  <si>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</si>
  <si>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</si>
  <si>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</si>
  <si>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</si>
  <si>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</si>
  <si>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</si>
  <si>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</si>
  <si>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</si>
  <si>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</si>
  <si>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</si>
  <si>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</si>
  <si>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</si>
  <si>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</si>
  <si>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</si>
  <si>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</si>
  <si>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</si>
  <si>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</si>
  <si>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</si>
  <si>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</si>
  <si>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</si>
  <si>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</si>
  <si>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</si>
  <si>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</si>
  <si>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</si>
  <si>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</si>
  <si>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</si>
  <si>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</si>
  <si>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</si>
  <si>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</si>
  <si>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</si>
  <si>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</si>
  <si>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</si>
  <si>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</si>
  <si>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</si>
  <si>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</si>
  <si>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</si>
  <si>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</si>
  <si>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</si>
  <si>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</si>
  <si>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</si>
  <si>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</si>
  <si>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</si>
  <si>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</si>
  <si>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</si>
  <si>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</si>
  <si>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</si>
  <si>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</si>
  <si>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</si>
  <si>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</si>
  <si>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</si>
  <si>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</si>
  <si>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</si>
  <si>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</si>
  <si>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</si>
  <si>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</si>
  <si>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</si>
  <si>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</si>
  <si>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</si>
  <si>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</si>
  <si>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</si>
  <si>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</si>
  <si>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</si>
  <si>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</si>
  <si>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</si>
  <si>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</si>
  <si>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</si>
  <si>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</si>
  <si>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</si>
  <si>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</si>
  <si>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</si>
  <si>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</si>
  <si>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</si>
  <si>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</si>
  <si>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</si>
  <si>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</si>
  <si>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</si>
  <si>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</si>
  <si>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</si>
  <si>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</si>
  <si>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</si>
  <si>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</si>
  <si>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</si>
  <si>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</si>
  <si>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</si>
  <si>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</si>
  <si>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</si>
  <si>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</si>
  <si>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</si>
  <si>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</si>
  <si>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</si>
  <si>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</si>
  <si>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</si>
  <si>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</si>
  <si>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</si>
  <si>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</si>
  <si>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</si>
  <si>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</si>
  <si>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</si>
  <si>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</si>
  <si>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</si>
  <si>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</si>
  <si>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</si>
  <si>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</si>
  <si>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</si>
  <si>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</si>
  <si>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</si>
  <si>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</si>
  <si>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</si>
  <si>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</si>
  <si>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</si>
  <si>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</si>
  <si>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</si>
  <si>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</si>
  <si>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</si>
  <si>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</si>
  <si>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</si>
  <si>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</si>
  <si>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</si>
  <si>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</si>
  <si>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</si>
  <si>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</si>
  <si>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</si>
  <si>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</si>
  <si>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</si>
  <si>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</si>
  <si>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</si>
  <si>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</si>
  <si>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</si>
  <si>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</si>
  <si>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</si>
  <si>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</si>
  <si>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</si>
  <si>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</si>
  <si>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</si>
  <si>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</si>
  <si>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</si>
  <si>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</si>
  <si>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</si>
  <si>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</si>
  <si>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</si>
  <si>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</si>
  <si>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</si>
  <si>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</si>
  <si>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</si>
  <si>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</si>
  <si>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</si>
  <si>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</si>
  <si>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</si>
  <si>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</si>
  <si>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</si>
  <si>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</si>
  <si>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</si>
  <si>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</si>
  <si>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</si>
  <si>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</si>
  <si>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</si>
  <si>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</si>
  <si>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</si>
  <si>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</si>
  <si>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</si>
  <si>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</si>
  <si>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</si>
  <si>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</si>
  <si>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</si>
  <si>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</si>
  <si>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</si>
  <si>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</si>
  <si>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</si>
  <si>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</si>
  <si>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</si>
  <si>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</si>
  <si>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</si>
  <si>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</si>
  <si>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</si>
  <si>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</si>
  <si>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</si>
  <si>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</si>
  <si>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</si>
  <si>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</si>
  <si>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</si>
  <si>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</si>
  <si>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</si>
  <si>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</si>
  <si>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</si>
  <si>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</si>
  <si>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</si>
  <si>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</si>
  <si>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</si>
  <si>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</si>
  <si>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</si>
  <si>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</si>
  <si>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</si>
  <si>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</si>
  <si>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</si>
  <si>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</si>
  <si>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</si>
  <si>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</si>
  <si>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</si>
  <si>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</si>
  <si>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</si>
  <si>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</si>
  <si>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</si>
  <si>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</si>
  <si>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</si>
  <si>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</si>
  <si>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</si>
  <si>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</si>
  <si>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</si>
  <si>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</si>
  <si>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</si>
  <si>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</si>
  <si>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</si>
  <si>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</si>
  <si>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</si>
  <si>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</si>
  <si>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</si>
  <si>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</si>
  <si>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</si>
  <si>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</si>
  <si>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</si>
  <si>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</si>
  <si>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</si>
  <si>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</si>
  <si>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</si>
  <si>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</si>
  <si>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</si>
  <si>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</si>
  <si>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</si>
  <si>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</si>
  <si>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</si>
  <si>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</si>
  <si>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</si>
  <si>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</si>
  <si>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</si>
  <si>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</si>
  <si>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</si>
  <si>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</si>
  <si>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</si>
  <si>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</si>
  <si>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</si>
  <si>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</si>
  <si>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</si>
  <si>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</si>
  <si>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</si>
  <si>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</si>
  <si>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</si>
  <si>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</si>
  <si>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</si>
  <si>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</si>
  <si>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</si>
  <si>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</si>
  <si>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</si>
  <si>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</si>
  <si>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</si>
  <si>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</si>
  <si>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</si>
  <si>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</si>
  <si>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</si>
  <si>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</si>
  <si>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</si>
  <si>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</si>
  <si>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</si>
  <si>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</si>
  <si>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</si>
  <si>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</si>
  <si>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</si>
  <si>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</si>
  <si>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</si>
  <si>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</si>
  <si>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</si>
  <si>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</si>
  <si>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</si>
  <si>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</si>
  <si>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</si>
  <si>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</si>
  <si>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</si>
  <si>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</si>
  <si>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</si>
  <si>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</si>
  <si>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</si>
  <si>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</si>
  <si>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</si>
  <si>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</si>
  <si>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</si>
  <si>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</si>
  <si>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</si>
  <si>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</si>
  <si>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</si>
  <si>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</si>
  <si>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</si>
  <si>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</si>
  <si>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</si>
  <si>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</si>
  <si>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</si>
  <si>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</si>
  <si>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</si>
  <si>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</si>
  <si>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</si>
  <si>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</si>
  <si>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</si>
  <si>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</si>
  <si>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</si>
  <si>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</si>
  <si>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</si>
  <si>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</si>
  <si>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</si>
  <si>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</si>
  <si>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</si>
  <si>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</si>
  <si>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</si>
  <si>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</si>
  <si>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</si>
  <si>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</si>
  <si>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</si>
  <si>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</si>
  <si>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</si>
  <si>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</si>
  <si>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</si>
  <si>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</si>
  <si>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</si>
  <si>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</si>
  <si>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</si>
  <si>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</si>
  <si>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</si>
  <si>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</si>
  <si>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</si>
  <si>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</si>
  <si>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</si>
  <si>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</si>
  <si>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</si>
  <si>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</si>
  <si>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</si>
  <si>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</si>
  <si>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</si>
  <si>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</si>
  <si>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</si>
  <si>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</si>
  <si>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</si>
  <si>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</si>
  <si>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</si>
  <si>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</si>
  <si>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</si>
  <si>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</si>
  <si>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</si>
  <si>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</si>
  <si>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</si>
  <si>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</si>
  <si>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</si>
  <si>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</si>
  <si>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</si>
  <si>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</si>
  <si>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</si>
  <si>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</si>
  <si>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</si>
  <si>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</si>
  <si>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</si>
  <si>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</si>
  <si>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</si>
  <si>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</si>
  <si>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</si>
  <si>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</si>
  <si>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</si>
  <si>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</si>
  <si>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</si>
  <si>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</si>
  <si>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</si>
  <si>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</si>
  <si>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</si>
  <si>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</si>
  <si>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</si>
  <si>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</si>
  <si>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</si>
  <si>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</si>
  <si>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</si>
  <si>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</si>
  <si>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</si>
  <si>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</si>
  <si>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</si>
  <si>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</si>
  <si>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</si>
  <si>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</si>
  <si>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</si>
  <si>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</si>
  <si>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</si>
  <si>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</si>
  <si>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</si>
  <si>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</si>
  <si>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</si>
  <si>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</si>
  <si>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</si>
  <si>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</si>
  <si>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</si>
  <si>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</si>
  <si>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</si>
  <si>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</si>
  <si>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</si>
  <si>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</si>
  <si>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</si>
  <si>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</si>
  <si>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</si>
  <si>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</si>
  <si>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</si>
  <si>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</si>
  <si>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</si>
  <si>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</si>
  <si>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</si>
  <si>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</si>
  <si>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</si>
  <si>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</si>
  <si>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</si>
  <si>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</si>
  <si>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</si>
  <si>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</si>
  <si>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</si>
  <si>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</si>
  <si>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</si>
  <si>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</si>
  <si>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</si>
  <si>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</si>
  <si>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</si>
  <si>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</si>
  <si>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</si>
  <si>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</si>
  <si>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</si>
  <si>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</si>
  <si>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</si>
  <si>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</si>
  <si>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</si>
  <si>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</si>
  <si>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</si>
  <si>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</si>
  <si>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</si>
  <si>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</si>
  <si>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</si>
  <si>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</si>
  <si>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</si>
  <si>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</si>
  <si>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</si>
  <si>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</si>
  <si>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</si>
  <si>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</si>
  <si>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</si>
  <si>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</si>
  <si>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</si>
  <si>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</si>
  <si>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</si>
  <si>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</si>
  <si>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</si>
  <si>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</si>
  <si>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</si>
  <si>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</si>
  <si>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</si>
  <si>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</si>
  <si>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</si>
  <si>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</si>
  <si>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</si>
  <si>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</si>
  <si>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</si>
  <si>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</si>
  <si>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</si>
  <si>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</si>
  <si>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</si>
  <si>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</si>
  <si>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</si>
  <si>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</si>
  <si>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</si>
  <si>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</si>
  <si>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</si>
  <si>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</si>
  <si>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</si>
  <si>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</si>
  <si>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</si>
  <si>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</si>
  <si>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</si>
  <si>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</si>
  <si>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</si>
  <si>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</si>
  <si>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</si>
  <si>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</si>
  <si>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</si>
  <si>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</si>
  <si>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</si>
  <si>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</si>
  <si>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</si>
  <si>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</si>
  <si>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</si>
  <si>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</si>
  <si>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</si>
  <si>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</si>
  <si>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</si>
  <si>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</si>
  <si>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</si>
  <si>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</si>
  <si>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</si>
  <si>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</si>
  <si>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</si>
  <si>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</si>
  <si>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</si>
  <si>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</si>
  <si>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</si>
  <si>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</si>
  <si>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</si>
  <si>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</si>
  <si>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</si>
  <si>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</si>
  <si>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</si>
  <si>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</si>
  <si>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</si>
  <si>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</si>
  <si>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</si>
  <si>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</si>
  <si>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</si>
  <si>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</si>
  <si>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</si>
  <si>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</si>
  <si>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</si>
  <si>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</si>
  <si>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</si>
  <si>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</si>
  <si>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</si>
  <si>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</si>
  <si>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</si>
  <si>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</si>
  <si>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</si>
  <si>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</si>
  <si>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</si>
  <si>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</si>
  <si>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</si>
  <si>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</si>
  <si>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</si>
  <si>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</si>
  <si>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</si>
  <si>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</si>
  <si>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</si>
  <si>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</si>
  <si>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</si>
  <si>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</si>
  <si>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</si>
  <si>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</si>
  <si>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</si>
  <si>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</si>
  <si>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</si>
  <si>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</si>
  <si>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</si>
  <si>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</si>
  <si>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</si>
  <si>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</si>
  <si>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</si>
  <si>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</si>
  <si>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</si>
  <si>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</si>
  <si>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</si>
  <si>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</si>
  <si>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</si>
  <si>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</si>
  <si>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</si>
  <si>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</si>
  <si>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</si>
  <si>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</si>
  <si>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</si>
  <si>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</si>
  <si>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</si>
  <si>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</si>
  <si>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</si>
  <si>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</si>
  <si>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</si>
  <si>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</si>
  <si>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</si>
  <si>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</si>
  <si>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</si>
  <si>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</si>
  <si>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</si>
  <si>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</si>
  <si>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</si>
  <si>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</si>
  <si>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</si>
  <si>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</si>
  <si>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</si>
  <si>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</si>
  <si>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</si>
  <si>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</si>
  <si>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</si>
  <si>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</si>
  <si>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</si>
  <si>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</si>
  <si>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</si>
  <si>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</si>
  <si>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</si>
  <si>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</si>
  <si>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</si>
  <si>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</si>
  <si>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</si>
  <si>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</si>
  <si>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</si>
  <si>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</si>
  <si>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</si>
  <si>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</si>
  <si>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</si>
  <si>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</si>
  <si>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</si>
  <si>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</si>
  <si>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</si>
  <si>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</si>
  <si>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</si>
  <si>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</si>
  <si>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</si>
  <si>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</si>
  <si>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</si>
  <si>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</si>
  <si>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</si>
  <si>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</si>
  <si>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</si>
  <si>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</si>
  <si>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</si>
  <si>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</si>
  <si>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</si>
  <si>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</si>
  <si>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</si>
  <si>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</si>
  <si>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</si>
  <si>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</si>
  <si>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</si>
  <si>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</si>
  <si>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</si>
  <si>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</si>
  <si>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</si>
  <si>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</si>
  <si>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</si>
  <si>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</si>
  <si>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</si>
  <si>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</si>
  <si>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</si>
  <si>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</si>
  <si>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</si>
  <si>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</si>
  <si>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</si>
  <si>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</si>
  <si>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</si>
  <si>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</si>
  <si>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</si>
  <si>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</si>
  <si>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</si>
  <si>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</si>
  <si>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</si>
  <si>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</si>
  <si>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</si>
  <si>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</si>
  <si>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</si>
  <si>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</si>
  <si>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</si>
  <si>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</si>
  <si>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</si>
  <si>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</si>
  <si>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</si>
  <si>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</si>
  <si>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</si>
  <si>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</si>
  <si>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</si>
  <si>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</si>
  <si>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</si>
  <si>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</si>
  <si>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</si>
  <si>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</si>
  <si>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</si>
  <si>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</si>
  <si>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</si>
  <si>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</si>
  <si>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</si>
  <si>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</si>
  <si>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</si>
  <si>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</si>
  <si>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</si>
  <si>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</si>
  <si>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</si>
  <si>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</si>
  <si>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</si>
  <si>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</si>
  <si>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</si>
  <si>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</si>
  <si>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</si>
  <si>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</si>
  <si>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</si>
  <si>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</si>
  <si>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</si>
  <si>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</si>
  <si>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</si>
  <si>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</si>
  <si>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</si>
  <si>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</si>
  <si>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</si>
  <si>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</si>
  <si>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</si>
  <si>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</si>
  <si>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</si>
  <si>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</si>
  <si>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</si>
  <si>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</si>
  <si>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</si>
  <si>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</si>
  <si>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</si>
  <si>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</si>
  <si>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</si>
  <si>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</si>
  <si>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</si>
  <si>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</si>
  <si>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</si>
  <si>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</si>
  <si>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</si>
  <si>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</si>
  <si>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</si>
  <si>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</si>
  <si>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</si>
  <si>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</si>
  <si>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</si>
  <si>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</si>
  <si>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</si>
  <si>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</si>
  <si>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</si>
  <si>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</si>
  <si>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</si>
  <si>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</si>
  <si>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</si>
  <si>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</si>
  <si>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</si>
  <si>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</si>
  <si>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</si>
  <si>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</si>
  <si>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</si>
  <si>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</si>
  <si>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</si>
  <si>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</si>
  <si>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</si>
  <si>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</si>
  <si>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</si>
  <si>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</si>
  <si>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</si>
  <si>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</si>
  <si>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</si>
  <si>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</si>
  <si>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</si>
  <si>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</si>
  <si>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</si>
  <si>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</si>
  <si>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</si>
  <si>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</si>
  <si>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</si>
  <si>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</si>
  <si>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</si>
  <si>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</si>
  <si>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</si>
  <si>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</si>
  <si>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</si>
  <si>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</si>
  <si>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</si>
  <si>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</si>
  <si>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</si>
  <si>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</si>
  <si>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</si>
  <si>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</si>
  <si>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</si>
  <si>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</si>
  <si>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</si>
  <si>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</si>
  <si>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</si>
  <si>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</si>
  <si>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</si>
  <si>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</si>
  <si>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</si>
  <si>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</si>
  <si>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</si>
  <si>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</si>
  <si>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</si>
  <si>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</si>
  <si>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</si>
  <si>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</si>
  <si>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</si>
  <si>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</si>
  <si>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</si>
  <si>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</si>
  <si>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</si>
  <si>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</si>
  <si>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</si>
  <si>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</si>
  <si>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</si>
  <si>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</si>
  <si>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</si>
  <si>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</si>
  <si>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</si>
  <si>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</si>
  <si>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</si>
  <si>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</si>
  <si>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</si>
  <si>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</si>
  <si>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</si>
  <si>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</si>
  <si>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</si>
  <si>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</si>
  <si>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</si>
  <si>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</si>
  <si>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</si>
  <si>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</si>
  <si>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</si>
  <si>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</si>
  <si>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</si>
  <si>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</si>
  <si>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</si>
  <si>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</si>
  <si>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</si>
  <si>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</si>
  <si>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</si>
  <si>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</si>
  <si>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</si>
  <si>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</si>
  <si>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</si>
  <si>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</si>
  <si>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</si>
  <si>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</si>
  <si>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</si>
  <si>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</si>
  <si>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</si>
  <si>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</si>
  <si>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</si>
  <si>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</si>
  <si>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</si>
  <si>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</si>
  <si>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</si>
  <si>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</si>
  <si>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</si>
  <si>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</si>
  <si>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</si>
  <si>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</si>
  <si>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</si>
  <si>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</si>
  <si>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</si>
  <si>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</si>
  <si>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</si>
  <si>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</si>
  <si>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</si>
  <si>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</si>
  <si>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</si>
  <si>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</si>
  <si>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</si>
  <si>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</si>
  <si>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</si>
  <si>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</si>
  <si>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</si>
  <si>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</si>
  <si>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</si>
  <si>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</si>
  <si>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</si>
  <si>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</si>
  <si>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</si>
  <si>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</si>
  <si>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</si>
  <si>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</si>
  <si>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</si>
  <si>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</si>
  <si>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</si>
  <si>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</si>
  <si>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</si>
  <si>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</si>
  <si>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</si>
  <si>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</si>
  <si>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</si>
  <si>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</si>
  <si>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</si>
  <si>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</si>
  <si>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</si>
  <si>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</si>
  <si>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</si>
  <si>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</si>
  <si>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</si>
  <si>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</si>
  <si>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</si>
  <si>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</si>
  <si>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</si>
  <si>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</si>
  <si>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</si>
  <si>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</si>
  <si>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</si>
  <si>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</si>
  <si>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</si>
  <si>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</si>
  <si>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</si>
  <si>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</si>
  <si>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</si>
  <si>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</si>
  <si>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</si>
  <si>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</si>
  <si>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</si>
  <si>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</si>
  <si>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</si>
  <si>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</si>
  <si>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</si>
  <si>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</si>
  <si>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</si>
  <si>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</si>
  <si>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</si>
  <si>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</si>
  <si>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</si>
  <si>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</si>
  <si>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</si>
  <si>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</si>
  <si>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</si>
  <si>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</si>
  <si>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</si>
  <si>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</si>
  <si>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</si>
  <si>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</si>
  <si>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</si>
  <si>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</si>
  <si>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</si>
  <si>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</si>
  <si>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</si>
  <si>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</si>
  <si>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</si>
  <si>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</si>
  <si>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</si>
  <si>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</si>
  <si>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</si>
  <si>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</si>
  <si>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</si>
  <si>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</si>
  <si>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</si>
  <si>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</si>
  <si>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</si>
  <si>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</si>
  <si>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</si>
  <si>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</si>
  <si>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</si>
  <si>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</si>
  <si>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</si>
  <si>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</si>
  <si>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</si>
  <si>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</si>
  <si>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</si>
  <si>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</si>
  <si>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</si>
  <si>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</si>
  <si>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</si>
  <si>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</si>
  <si>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</si>
  <si>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</si>
  <si>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</si>
  <si>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</si>
  <si>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</si>
  <si>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</si>
  <si>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</si>
  <si>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</si>
  <si>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</si>
  <si>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</si>
  <si>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</si>
  <si>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</si>
  <si>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</si>
  <si>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</si>
  <si>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</si>
  <si>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</si>
  <si>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</si>
  <si>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</si>
  <si>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</si>
  <si>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</si>
  <si>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</si>
  <si>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</si>
  <si>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</si>
  <si>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</si>
  <si>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</si>
  <si>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</si>
  <si>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</si>
  <si>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</si>
  <si>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</si>
  <si>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</si>
  <si>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</si>
  <si>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</si>
  <si>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</si>
  <si>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</si>
  <si>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</si>
  <si>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</si>
  <si>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</si>
  <si>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</si>
  <si>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</si>
  <si>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</si>
  <si>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</si>
  <si>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</si>
  <si>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</si>
  <si>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</si>
  <si>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</si>
  <si>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</si>
  <si>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</si>
  <si>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</si>
  <si>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</si>
  <si>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</si>
  <si>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</si>
  <si>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</si>
  <si>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</si>
  <si>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</si>
  <si>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</si>
  <si>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</si>
  <si>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</si>
  <si>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</si>
  <si>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</si>
  <si>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</si>
  <si>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</si>
  <si>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</si>
  <si>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</si>
  <si>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</si>
  <si>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</si>
  <si>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</si>
  <si>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</si>
  <si>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</si>
  <si>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</si>
  <si>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</si>
  <si>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</si>
  <si>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</si>
  <si>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</si>
  <si>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</si>
  <si>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</si>
  <si>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</si>
  <si>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</si>
  <si>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</si>
  <si>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</si>
  <si>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</si>
  <si>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</si>
  <si>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</si>
  <si>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</si>
  <si>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</si>
  <si>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</si>
  <si>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</si>
  <si>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</si>
  <si>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</si>
  <si>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</si>
  <si>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</si>
  <si>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</si>
  <si>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</si>
  <si>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</si>
  <si>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</si>
  <si>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</si>
  <si>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</si>
  <si>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</si>
  <si>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</si>
  <si>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</si>
  <si>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</si>
  <si>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</si>
  <si>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</si>
  <si>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</si>
  <si>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</si>
  <si>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</si>
  <si>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</si>
  <si>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</si>
  <si>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</si>
  <si>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</si>
  <si>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</si>
  <si>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</si>
  <si>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</si>
  <si>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</si>
  <si>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</si>
  <si>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</si>
  <si>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</si>
  <si>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</si>
  <si>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</si>
  <si>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</si>
  <si>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</si>
  <si>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</si>
  <si>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</si>
  <si>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</si>
  <si>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</si>
  <si>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</si>
  <si>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</si>
  <si>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</si>
  <si>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</si>
  <si>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</si>
  <si>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</si>
  <si>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</si>
  <si>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</si>
  <si>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</si>
  <si>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</si>
  <si>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</si>
  <si>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</si>
  <si>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</si>
  <si>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</si>
  <si>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</si>
  <si>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</si>
  <si>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</si>
  <si>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</si>
  <si>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</si>
  <si>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</si>
  <si>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</si>
  <si>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</si>
  <si>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</si>
  <si>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</si>
  <si>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</si>
  <si>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</si>
  <si>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</si>
  <si>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</si>
  <si>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</si>
  <si>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</si>
  <si>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</si>
  <si>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</si>
  <si>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</si>
  <si>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</si>
  <si>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</si>
  <si>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</si>
  <si>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</si>
  <si>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</si>
  <si>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</si>
  <si>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</si>
  <si>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</si>
  <si>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</si>
  <si>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</si>
  <si>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</si>
  <si>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</si>
  <si>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</si>
  <si>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</si>
  <si>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</si>
  <si>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</si>
  <si>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</si>
  <si>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</si>
  <si>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</si>
  <si>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</si>
  <si>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</si>
  <si>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</si>
  <si>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</si>
  <si>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</si>
  <si>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</si>
  <si>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</si>
  <si>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</si>
  <si>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</si>
  <si>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</si>
  <si>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</si>
  <si>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</si>
  <si>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</si>
  <si>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</si>
  <si>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</si>
  <si>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</si>
  <si>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</si>
  <si>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</si>
  <si>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</si>
  <si>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</si>
  <si>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</si>
  <si>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</si>
  <si>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</si>
  <si>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</si>
  <si>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</si>
  <si>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</si>
  <si>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</si>
  <si>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</si>
  <si>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</si>
  <si>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</si>
  <si>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</si>
  <si>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</si>
  <si>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</si>
  <si>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</si>
  <si>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</si>
  <si>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</si>
  <si>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</si>
  <si>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</si>
  <si>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</si>
  <si>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</si>
  <si>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</si>
  <si>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</si>
  <si>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</si>
  <si>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</si>
  <si>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</si>
  <si>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</si>
  <si>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</si>
  <si>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</si>
  <si>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</si>
  <si>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</si>
  <si>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</si>
  <si>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</si>
  <si>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</si>
  <si>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</si>
  <si>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</si>
  <si>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</si>
  <si>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</si>
  <si>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</si>
  <si>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</si>
  <si>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</si>
  <si>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</si>
  <si>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</si>
  <si>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</si>
  <si>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</si>
  <si>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</si>
  <si>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</si>
  <si>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</si>
  <si>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</si>
  <si>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</si>
  <si>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</si>
  <si>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</si>
  <si>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</si>
  <si>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</si>
  <si>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</si>
  <si>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</si>
  <si>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</si>
  <si>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</si>
  <si>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</si>
  <si>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</si>
  <si>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</si>
  <si>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</si>
  <si>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</si>
  <si>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</si>
  <si>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</si>
  <si>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</si>
  <si>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</si>
  <si>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</si>
  <si>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</si>
  <si>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</si>
  <si>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</si>
  <si>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</si>
  <si>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</si>
  <si>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</si>
  <si>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</si>
  <si>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</si>
  <si>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</si>
  <si>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</si>
  <si>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</si>
  <si>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</si>
  <si>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</si>
  <si>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</si>
  <si>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</si>
  <si>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</si>
  <si>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</si>
  <si>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</si>
  <si>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</si>
  <si>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</si>
  <si>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</si>
  <si>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</si>
  <si>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</si>
  <si>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</si>
  <si>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</si>
  <si>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</si>
  <si>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</si>
  <si>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</si>
  <si>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</si>
  <si>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</si>
  <si>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</si>
  <si>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</si>
  <si>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</si>
  <si>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</si>
  <si>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</si>
  <si>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</si>
  <si>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</si>
  <si>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</si>
  <si>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</si>
  <si>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</si>
  <si>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</si>
  <si>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</si>
  <si>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</si>
  <si>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</si>
  <si>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</si>
  <si>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</si>
  <si>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</si>
  <si>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</si>
  <si>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</si>
  <si>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</si>
  <si>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</si>
  <si>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</si>
  <si>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</si>
  <si>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</si>
  <si>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</si>
  <si>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</si>
  <si>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</si>
  <si>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</si>
  <si>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</si>
  <si>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</si>
  <si>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</si>
  <si>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</si>
  <si>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</si>
  <si>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</si>
  <si>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</si>
  <si>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</si>
  <si>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</si>
  <si>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</si>
  <si>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</si>
  <si>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</si>
  <si>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</si>
  <si>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</si>
  <si>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</si>
  <si>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</si>
  <si>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</si>
  <si>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</si>
  <si>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</si>
  <si>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</si>
  <si>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</si>
  <si>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</si>
  <si>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</si>
  <si>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</si>
  <si>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</si>
  <si>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</si>
  <si>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</si>
  <si>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</si>
  <si>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</si>
  <si>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</si>
  <si>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</si>
  <si>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</si>
  <si>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</si>
  <si>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</si>
  <si>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</si>
  <si>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</si>
  <si>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</si>
  <si>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</si>
  <si>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</si>
  <si>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</si>
  <si>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</si>
  <si>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</si>
  <si>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</si>
  <si>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</si>
  <si>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</si>
  <si>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</si>
  <si>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</si>
  <si>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</si>
  <si>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</si>
  <si>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</si>
  <si>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</si>
  <si>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</si>
  <si>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</si>
  <si>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</si>
  <si>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</si>
  <si>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</si>
  <si>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</si>
  <si>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</si>
  <si>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</si>
  <si>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</si>
  <si>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</si>
  <si>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</si>
  <si>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</si>
  <si>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</si>
  <si>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</si>
  <si>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</si>
  <si>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</si>
  <si>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</si>
  <si>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</si>
  <si>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</si>
  <si>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</si>
  <si>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</si>
  <si>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</si>
  <si>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</si>
  <si>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</si>
  <si>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</si>
  <si>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</si>
  <si>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</si>
  <si>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</si>
  <si>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</si>
  <si>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</si>
  <si>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</si>
  <si>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</si>
  <si>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</si>
  <si>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</si>
  <si>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</si>
  <si>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</si>
  <si>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</si>
  <si>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</si>
  <si>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</si>
  <si>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</si>
  <si>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</si>
  <si>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</si>
  <si>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</si>
  <si>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</si>
  <si>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</si>
  <si>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</si>
  <si>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</si>
  <si>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</si>
  <si>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</si>
  <si>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</si>
  <si>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</si>
  <si>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</si>
  <si>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</si>
  <si>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</si>
  <si>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</si>
  <si>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</si>
  <si>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</si>
  <si>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</si>
  <si>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</si>
  <si>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</si>
  <si>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</si>
  <si>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</si>
  <si>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</si>
  <si>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</si>
  <si>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</si>
  <si>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</si>
  <si>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</si>
  <si>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</si>
  <si>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</si>
  <si>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</si>
  <si>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</si>
  <si>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</si>
  <si>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</si>
  <si>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</si>
  <si>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</si>
  <si>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</si>
  <si>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</si>
  <si>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</si>
  <si>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</si>
  <si>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</si>
  <si>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</si>
  <si>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</si>
  <si>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</si>
  <si>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</si>
  <si>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</si>
  <si>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</si>
  <si>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</si>
  <si>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</si>
  <si>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</si>
  <si>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</si>
  <si>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</si>
  <si>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</si>
  <si>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</si>
  <si>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</si>
  <si>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</si>
  <si>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</si>
  <si>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</si>
  <si>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</si>
  <si>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</si>
  <si>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</si>
  <si>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</si>
  <si>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</si>
  <si>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</si>
  <si>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</si>
  <si>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</si>
  <si>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</si>
  <si>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</si>
  <si>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</si>
  <si>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</si>
  <si>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</si>
  <si>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</si>
  <si>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</si>
  <si>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</si>
  <si>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</si>
  <si>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</si>
  <si>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</si>
  <si>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</si>
  <si>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</si>
  <si>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</si>
  <si>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</si>
  <si>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</si>
  <si>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</si>
  <si>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</si>
  <si>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</si>
  <si>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</si>
  <si>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</si>
  <si>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</si>
  <si>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</si>
  <si>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</si>
  <si>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</si>
  <si>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</si>
  <si>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</si>
  <si>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</si>
  <si>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</si>
  <si>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</si>
  <si>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</si>
  <si>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</si>
  <si>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</si>
  <si>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</si>
  <si>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</si>
  <si>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</si>
  <si>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</si>
  <si>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</si>
  <si>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</si>
  <si>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</si>
  <si>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</si>
  <si>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</si>
  <si>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</si>
  <si>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</si>
  <si>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</si>
  <si>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</si>
  <si>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</si>
  <si>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</si>
  <si>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</si>
  <si>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</si>
  <si>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</si>
  <si>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</si>
  <si>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</si>
  <si>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</si>
  <si>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</si>
  <si>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</si>
  <si>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</si>
  <si>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</si>
  <si>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</si>
  <si>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</si>
  <si>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</si>
  <si>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</si>
  <si>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</si>
  <si>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</si>
  <si>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</si>
  <si>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</si>
  <si>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</si>
  <si>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</si>
  <si>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</si>
  <si>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</si>
  <si>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</si>
  <si>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</si>
  <si>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</si>
  <si>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</si>
  <si>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</si>
  <si>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</si>
  <si>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</si>
  <si>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</si>
  <si>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</si>
  <si>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</si>
  <si>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</si>
  <si>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</si>
  <si>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</si>
  <si>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</si>
  <si>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</si>
  <si>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</si>
  <si>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</si>
  <si>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</si>
  <si>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</si>
  <si>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</si>
  <si>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</si>
  <si>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</si>
  <si>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</si>
  <si>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</si>
  <si>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</si>
  <si>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</si>
  <si>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</si>
  <si>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</si>
  <si>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</si>
  <si>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</si>
  <si>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</si>
  <si>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</si>
  <si>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</si>
  <si>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</si>
  <si>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</si>
  <si>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</si>
  <si>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</si>
  <si>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</si>
  <si>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</si>
  <si>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</si>
  <si>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</si>
  <si>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</si>
  <si>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</si>
  <si>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</si>
  <si>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</si>
  <si>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</si>
  <si>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</si>
  <si>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</si>
  <si>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</si>
  <si>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</si>
  <si>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</si>
  <si>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</si>
  <si>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</si>
  <si>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</si>
  <si>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</si>
  <si>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</si>
  <si>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</si>
  <si>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</si>
  <si>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</si>
  <si>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</si>
  <si>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</si>
  <si>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</si>
  <si>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</si>
  <si>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</si>
  <si>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</si>
  <si>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</si>
  <si>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</si>
  <si>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</si>
  <si>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</si>
  <si>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</si>
  <si>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</si>
  <si>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</si>
  <si>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</si>
  <si>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</si>
  <si>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</si>
  <si>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</si>
  <si>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</si>
  <si>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</si>
  <si>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</si>
  <si>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</si>
  <si>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</si>
  <si>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</si>
  <si>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</si>
  <si>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</si>
  <si>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</si>
  <si>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</si>
  <si>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</si>
  <si>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</si>
  <si>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</si>
  <si>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</si>
  <si>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</si>
  <si>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</si>
  <si>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</si>
  <si>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</si>
  <si>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</si>
  <si>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</si>
  <si>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</si>
  <si>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</si>
  <si>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</si>
  <si>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</si>
  <si>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</si>
  <si>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</si>
  <si>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</si>
  <si>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</si>
  <si>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</si>
  <si>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</si>
  <si>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</si>
  <si>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</si>
  <si>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</si>
  <si>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</si>
  <si>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</si>
  <si>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</si>
  <si>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</si>
  <si>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</si>
  <si>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</si>
  <si>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</si>
  <si>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</si>
  <si>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</si>
  <si>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</si>
  <si>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</si>
  <si>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</si>
  <si>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</si>
  <si>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</si>
  <si>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</si>
  <si>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</si>
  <si>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</si>
  <si>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</si>
  <si>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</si>
  <si>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</si>
  <si>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</si>
  <si>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</si>
  <si>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</si>
  <si>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</si>
  <si>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</si>
  <si>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</si>
  <si>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</si>
  <si>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</si>
  <si>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</si>
  <si>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</si>
  <si>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</si>
  <si>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</si>
  <si>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</si>
  <si>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</si>
  <si>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</si>
  <si>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</si>
  <si>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</si>
  <si>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</si>
  <si>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</si>
  <si>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</si>
  <si>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</si>
  <si>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</si>
  <si>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</si>
  <si>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</si>
  <si>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</si>
  <si>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</si>
  <si>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</si>
  <si>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</si>
  <si>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</si>
  <si>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</si>
  <si>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</si>
  <si>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</si>
  <si>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</si>
  <si>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</si>
  <si>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</si>
  <si>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</si>
  <si>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</si>
  <si>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</si>
  <si>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</si>
  <si>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</si>
  <si>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</si>
  <si>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</si>
  <si>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</si>
  <si>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</si>
  <si>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</si>
  <si>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</si>
  <si>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</si>
  <si>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</si>
  <si>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</si>
  <si>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</si>
  <si>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</si>
  <si>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</si>
  <si>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</si>
  <si>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</si>
  <si>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</si>
  <si>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</si>
  <si>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</si>
  <si>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</si>
  <si>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</si>
  <si>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</si>
  <si>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</si>
  <si>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</si>
  <si>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</si>
  <si>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</si>
  <si>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</si>
  <si>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</si>
  <si>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</si>
  <si>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</si>
  <si>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</si>
  <si>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</si>
  <si>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</si>
  <si>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</si>
  <si>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</si>
  <si>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</si>
  <si>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</si>
  <si>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</si>
  <si>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</si>
  <si>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</si>
  <si>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</si>
  <si>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</si>
  <si>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</si>
  <si>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</si>
  <si>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</si>
  <si>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</si>
  <si>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</si>
  <si>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</si>
  <si>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</si>
  <si>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</si>
  <si>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</si>
  <si>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</si>
  <si>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</si>
  <si>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</si>
  <si>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</si>
  <si>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</si>
  <si>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</si>
  <si>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</si>
  <si>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</si>
  <si>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</si>
  <si>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</si>
  <si>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</si>
  <si>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</si>
  <si>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</si>
  <si>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</si>
  <si>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</si>
  <si>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</si>
  <si>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</si>
  <si>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</si>
  <si>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</si>
  <si>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</si>
  <si>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</si>
  <si>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</si>
  <si>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</si>
  <si>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</si>
  <si>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</si>
  <si>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</si>
  <si>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</si>
  <si>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</si>
  <si>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</si>
  <si>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</si>
  <si>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</si>
  <si>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</si>
  <si>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</si>
  <si>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</si>
  <si>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</si>
  <si>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</si>
  <si>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</si>
  <si>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</si>
  <si>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</si>
  <si>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</si>
  <si>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</si>
  <si>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</si>
  <si>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</si>
  <si>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</si>
  <si>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</si>
  <si>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</si>
  <si>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</si>
  <si>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</si>
  <si>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</si>
  <si>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</si>
  <si>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</si>
  <si>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</si>
  <si>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</si>
  <si>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</si>
  <si>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</si>
  <si>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</si>
  <si>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</si>
  <si>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</si>
  <si>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</si>
  <si>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</si>
  <si>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</si>
  <si>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</si>
  <si>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</si>
  <si>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</si>
  <si>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</si>
  <si>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</si>
  <si>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</si>
  <si>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</si>
  <si>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</si>
  <si>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</si>
  <si>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</si>
  <si>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</si>
  <si>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</si>
  <si>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</si>
  <si>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</si>
  <si>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</si>
  <si>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</si>
  <si>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</si>
  <si>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</si>
  <si>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</si>
  <si>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</si>
  <si>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</si>
  <si>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</si>
  <si>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</si>
  <si>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</si>
  <si>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</si>
  <si>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</si>
  <si>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</si>
  <si>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</si>
  <si>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</si>
  <si>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</si>
  <si>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</si>
  <si>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</si>
  <si>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</si>
  <si>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</si>
  <si>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</si>
  <si>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</si>
  <si>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</si>
  <si>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</si>
  <si>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</si>
  <si>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</si>
  <si>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</si>
  <si>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</si>
  <si>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</si>
  <si>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</si>
  <si>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</si>
  <si>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</si>
  <si>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</si>
  <si>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</si>
  <si>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</si>
  <si>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</si>
  <si>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</si>
  <si>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</si>
  <si>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</si>
  <si>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</si>
  <si>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</si>
  <si>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</si>
  <si>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</si>
  <si>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</si>
  <si>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</si>
  <si>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</si>
  <si>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</si>
  <si>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</si>
  <si>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</si>
  <si>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</si>
  <si>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</si>
  <si>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</si>
  <si>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</si>
  <si>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</si>
  <si>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</si>
  <si>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</si>
  <si>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</si>
  <si>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</si>
  <si>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</si>
  <si>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</si>
  <si>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</si>
  <si>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</si>
  <si>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</si>
  <si>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</si>
  <si>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</si>
  <si>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</si>
  <si>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</si>
  <si>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</si>
  <si>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</si>
  <si>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</si>
  <si>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</si>
  <si>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</si>
  <si>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</si>
  <si>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</si>
  <si>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</si>
  <si>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</si>
  <si>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</si>
  <si>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</si>
  <si>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</si>
  <si>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</si>
  <si>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</si>
  <si>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</si>
  <si>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</si>
  <si>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</si>
  <si>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</si>
  <si>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</si>
  <si>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</si>
  <si>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</si>
  <si>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</si>
  <si>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</si>
  <si>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</si>
  <si>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</si>
  <si>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</si>
  <si>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</si>
  <si>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</si>
  <si>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</si>
  <si>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</si>
  <si>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</si>
  <si>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</si>
  <si>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</si>
  <si>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</si>
  <si>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</si>
  <si>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</si>
  <si>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</si>
  <si>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</si>
  <si>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</si>
  <si>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</si>
  <si>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</si>
  <si>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</si>
  <si>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</si>
  <si>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</si>
  <si>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</si>
  <si>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</si>
  <si>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</si>
  <si>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</si>
  <si>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</si>
  <si>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</si>
  <si>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</si>
  <si>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</si>
  <si>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</si>
  <si>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</si>
  <si>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</si>
  <si>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</si>
  <si>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</si>
  <si>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</si>
  <si>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</si>
  <si>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</si>
  <si>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</si>
  <si>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</si>
  <si>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</si>
  <si>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</si>
  <si>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</si>
  <si>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</si>
  <si>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</si>
  <si>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</si>
  <si>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</si>
  <si>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</si>
  <si>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</si>
  <si>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</si>
  <si>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</si>
  <si>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</si>
  <si>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</si>
  <si>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</si>
  <si>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</si>
  <si>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</si>
  <si>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</si>
  <si>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</si>
  <si>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</si>
  <si>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</si>
  <si>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</si>
  <si>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</si>
  <si>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</si>
  <si>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</si>
  <si>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</si>
  <si>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</si>
  <si>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</si>
  <si>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</si>
  <si>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</si>
  <si>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</si>
  <si>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</si>
  <si>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</si>
  <si>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</si>
  <si>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</si>
  <si>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</si>
  <si>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</si>
  <si>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</si>
  <si>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</si>
  <si>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</si>
  <si>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</si>
  <si>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</si>
  <si>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</si>
  <si>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</si>
  <si>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</si>
  <si>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</si>
  <si>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</si>
  <si>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</si>
  <si>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</si>
  <si>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</si>
  <si>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</si>
  <si>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</si>
  <si>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</si>
  <si>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</si>
  <si>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</si>
  <si>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</si>
  <si>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</si>
  <si>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</si>
  <si>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</si>
  <si>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</si>
  <si>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</si>
  <si>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</si>
  <si>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</si>
  <si>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</si>
  <si>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</si>
  <si>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</si>
  <si>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</si>
  <si>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</si>
  <si>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</si>
  <si>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</si>
  <si>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</si>
  <si>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</si>
  <si>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</si>
  <si>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</si>
  <si>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</si>
  <si>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</si>
  <si>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</si>
  <si>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</si>
  <si>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</si>
  <si>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</si>
  <si>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</si>
  <si>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</si>
  <si>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</si>
  <si>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</si>
  <si>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</si>
  <si>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</si>
  <si>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</si>
  <si>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</si>
  <si>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</si>
  <si>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</si>
  <si>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</si>
  <si>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</si>
  <si>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</si>
  <si>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</si>
  <si>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</si>
  <si>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</si>
  <si>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</si>
  <si>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</si>
  <si>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</si>
  <si>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</si>
  <si>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</si>
  <si>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</si>
  <si>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</si>
  <si>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</si>
  <si>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</si>
  <si>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</si>
  <si>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</si>
  <si>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</si>
  <si>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</si>
  <si>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</si>
  <si>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</si>
  <si>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</si>
  <si>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</si>
  <si>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</si>
  <si>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</si>
  <si>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</si>
  <si>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</si>
  <si>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</si>
  <si>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</si>
  <si>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</si>
  <si>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</si>
  <si>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</si>
  <si>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</si>
  <si>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</si>
  <si>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</si>
  <si>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</si>
  <si>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</si>
  <si>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</si>
  <si>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</si>
  <si>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</si>
  <si>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</si>
  <si>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</si>
  <si>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</si>
  <si>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</si>
  <si>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</si>
  <si>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</si>
  <si>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</si>
  <si>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</si>
  <si>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</si>
  <si>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</si>
  <si>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</si>
  <si>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</si>
  <si>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</si>
  <si>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</si>
  <si>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</si>
  <si>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</si>
  <si>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</si>
  <si>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</si>
  <si>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</si>
  <si>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</si>
  <si>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</si>
  <si>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</si>
  <si>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</si>
  <si>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</si>
  <si>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</si>
  <si>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</si>
  <si>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</si>
  <si>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</si>
  <si>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</si>
  <si>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</si>
  <si>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</si>
  <si>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</si>
  <si>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</si>
  <si>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</si>
  <si>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</si>
  <si>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</si>
  <si>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</si>
  <si>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</si>
  <si>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</si>
  <si>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</si>
  <si>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</si>
  <si>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</si>
  <si>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</si>
  <si>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</si>
  <si>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</si>
  <si>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</si>
  <si>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</si>
  <si>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</si>
  <si>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</si>
  <si>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</si>
  <si>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</si>
  <si>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</si>
  <si>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</si>
  <si>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</si>
  <si>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</si>
  <si>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</si>
  <si>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</si>
  <si>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</si>
  <si>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</si>
  <si>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</si>
  <si>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</si>
  <si>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</si>
  <si>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</si>
  <si>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</si>
  <si>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</si>
  <si>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</si>
  <si>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</si>
  <si>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</si>
  <si>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</si>
  <si>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</si>
  <si>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</si>
  <si>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</si>
  <si>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</si>
  <si>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</si>
  <si>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</si>
  <si>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</si>
  <si>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</si>
  <si>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</si>
  <si>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</si>
  <si>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</si>
  <si>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</si>
  <si>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</si>
  <si>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</si>
  <si>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</si>
  <si>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</si>
  <si>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</si>
  <si>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</si>
  <si>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</si>
  <si>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</si>
  <si>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</si>
  <si>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</si>
  <si>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</si>
  <si>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</si>
  <si>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</si>
  <si>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</si>
  <si>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</si>
  <si>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</si>
  <si>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</si>
  <si>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</si>
  <si>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</si>
  <si>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</si>
  <si>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</si>
  <si>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</si>
  <si>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</si>
  <si>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</si>
  <si>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</si>
  <si>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</si>
  <si>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</si>
  <si>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</si>
  <si>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</si>
  <si>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</si>
  <si>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</si>
  <si>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</si>
  <si>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</si>
  <si>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</si>
  <si>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</si>
  <si>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</si>
  <si>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</si>
  <si>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</si>
  <si>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</si>
  <si>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</si>
  <si>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</si>
  <si>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</si>
  <si>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</si>
  <si>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</si>
  <si>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</si>
  <si>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</si>
  <si>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</si>
  <si>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</si>
  <si>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</si>
  <si>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</si>
  <si>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</si>
  <si>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</si>
  <si>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</si>
  <si>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</si>
  <si>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</si>
  <si>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</si>
  <si>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</si>
  <si>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</si>
  <si>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</si>
  <si>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</si>
  <si>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</si>
  <si>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</si>
  <si>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</si>
  <si>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</si>
  <si>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</si>
  <si>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</si>
  <si>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</si>
  <si>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</si>
  <si>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</si>
  <si>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</si>
  <si>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</si>
  <si>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</si>
  <si>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</si>
  <si>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</si>
  <si>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</si>
  <si>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</si>
  <si>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</si>
  <si>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</si>
  <si>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</si>
  <si>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</si>
  <si>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</si>
  <si>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</si>
  <si>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</si>
  <si>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</si>
  <si>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</si>
  <si>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</si>
  <si>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</si>
  <si>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</si>
  <si>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</si>
  <si>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</si>
  <si>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</si>
  <si>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</si>
  <si>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</si>
  <si>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</si>
  <si>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</si>
  <si>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</si>
  <si>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</si>
  <si>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</si>
  <si>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</si>
  <si>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</si>
  <si>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</si>
  <si>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</si>
  <si>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</si>
  <si>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</si>
  <si>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</si>
  <si>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</si>
  <si>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</si>
  <si>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</si>
  <si>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</si>
  <si>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</si>
  <si>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</si>
  <si>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</si>
  <si>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</si>
  <si>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</si>
  <si>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</si>
  <si>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</si>
  <si>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</si>
  <si>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</si>
  <si>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</si>
  <si>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</si>
  <si>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</si>
  <si>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</si>
  <si>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</si>
  <si>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</si>
  <si>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</si>
  <si>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</si>
  <si>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</si>
  <si>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</si>
  <si>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</si>
  <si>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</si>
  <si>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</si>
  <si>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</si>
  <si>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</si>
  <si>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</si>
  <si>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</si>
  <si>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</si>
  <si>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</si>
  <si>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</si>
  <si>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</si>
  <si>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</si>
  <si>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</si>
  <si>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</si>
  <si>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</si>
  <si>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</si>
  <si>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</si>
  <si>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</si>
  <si>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</si>
  <si>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</si>
  <si>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</si>
  <si>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</si>
  <si>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</si>
  <si>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</si>
  <si>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</si>
  <si>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</si>
  <si>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</si>
  <si>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</si>
  <si>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</si>
  <si>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</si>
  <si>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</si>
  <si>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</si>
  <si>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</si>
  <si>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</si>
  <si>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</si>
  <si>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</si>
  <si>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</si>
  <si>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</si>
  <si>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</si>
  <si>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</si>
  <si>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</si>
  <si>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</si>
  <si>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</si>
  <si>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</si>
  <si>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</si>
  <si>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</si>
  <si>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</si>
  <si>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</si>
  <si>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</si>
  <si>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</si>
  <si>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</si>
  <si>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</si>
  <si>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</si>
  <si>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</si>
  <si>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</si>
  <si>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</si>
  <si>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</si>
  <si>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</si>
  <si>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</si>
  <si>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</si>
  <si>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</si>
  <si>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</si>
  <si>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</si>
  <si>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</si>
  <si>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</si>
  <si>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</si>
  <si>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</si>
  <si>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</si>
  <si>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</si>
  <si>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</si>
  <si>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</si>
  <si>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</si>
  <si>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</si>
  <si>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</si>
  <si>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</si>
  <si>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</si>
  <si>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</si>
  <si>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</si>
  <si>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</si>
  <si>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</si>
  <si>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</si>
  <si>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</si>
  <si>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</si>
  <si>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</si>
  <si>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</si>
  <si>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</si>
  <si>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</si>
  <si>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</si>
  <si>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</si>
  <si>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</si>
  <si>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</si>
  <si>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</si>
  <si>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</si>
  <si>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</si>
  <si>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</si>
  <si>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</si>
  <si>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</si>
  <si>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</si>
  <si>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</si>
  <si>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</si>
  <si>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</si>
  <si>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</si>
  <si>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</si>
  <si>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</si>
  <si>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</si>
  <si>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</si>
  <si>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</si>
  <si>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</si>
  <si>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</si>
  <si>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</si>
  <si>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</si>
  <si>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</si>
  <si>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</si>
  <si>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</si>
  <si>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</si>
  <si>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</si>
  <si>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</si>
  <si>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</si>
  <si>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</si>
  <si>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</si>
  <si>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</si>
  <si>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</si>
  <si>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</si>
  <si>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</si>
  <si>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</si>
  <si>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</si>
  <si>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</si>
  <si>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</si>
  <si>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</si>
  <si>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</si>
  <si>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</si>
  <si>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</si>
  <si>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</si>
  <si>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</si>
  <si>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</si>
  <si>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</si>
  <si>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</si>
  <si>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</si>
  <si>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</si>
  <si>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</si>
  <si>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</si>
  <si>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</si>
  <si>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</si>
  <si>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</si>
  <si>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</si>
  <si>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</si>
  <si>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</si>
  <si>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</si>
  <si>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</si>
  <si>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</si>
  <si>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</si>
  <si>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</si>
  <si>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</si>
  <si>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</si>
  <si>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</si>
  <si>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</si>
  <si>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</si>
  <si>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</si>
  <si>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</si>
  <si>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</si>
  <si>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</si>
  <si>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</si>
  <si>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</si>
  <si>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</si>
  <si>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</si>
  <si>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</si>
  <si>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</si>
  <si>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</si>
  <si>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</si>
  <si>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</si>
  <si>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</si>
  <si>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</si>
  <si>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</si>
  <si>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</si>
  <si>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</si>
  <si>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</si>
  <si>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</si>
  <si>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</si>
  <si>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</si>
  <si>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</si>
  <si>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</si>
  <si>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</si>
  <si>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</si>
  <si>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</si>
  <si>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</si>
  <si>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</si>
  <si>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</si>
  <si>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</si>
  <si>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</si>
  <si>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</si>
  <si>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</si>
  <si>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</si>
  <si>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</si>
  <si>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</si>
  <si>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</si>
  <si>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</si>
  <si>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</si>
  <si>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</si>
  <si>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</si>
  <si>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</si>
  <si>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</si>
  <si>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</si>
  <si>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</si>
  <si>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</si>
  <si>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</si>
  <si>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</si>
  <si>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</si>
  <si>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</si>
  <si>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</si>
  <si>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</si>
  <si>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</si>
  <si>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</si>
  <si>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</si>
  <si>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</si>
  <si>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</si>
  <si>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</si>
  <si>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</si>
  <si>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</si>
  <si>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</si>
  <si>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</si>
  <si>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</si>
  <si>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</si>
  <si>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</si>
  <si>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</si>
  <si>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</si>
  <si>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</si>
  <si>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</si>
  <si>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</si>
  <si>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</si>
  <si>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</si>
  <si>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</si>
  <si>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</si>
  <si>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</si>
  <si>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</si>
  <si>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</si>
  <si>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</si>
  <si>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</si>
  <si>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</si>
  <si>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</si>
  <si>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</si>
  <si>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</si>
  <si>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</si>
  <si>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</si>
  <si>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</si>
  <si>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</si>
  <si>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</si>
  <si>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</si>
  <si>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</si>
  <si>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</si>
  <si>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</si>
  <si>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</si>
  <si>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</si>
  <si>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</si>
  <si>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</si>
  <si>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</si>
  <si>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</si>
  <si>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</si>
  <si>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</si>
  <si>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</si>
  <si>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</si>
  <si>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</si>
  <si>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</si>
  <si>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</si>
  <si>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</si>
  <si>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</si>
  <si>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</si>
  <si>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</si>
  <si>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</si>
  <si>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</si>
  <si>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</si>
  <si>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</si>
  <si>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</si>
  <si>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</si>
  <si>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</si>
  <si>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</si>
  <si>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</si>
  <si>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</si>
  <si>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</si>
  <si>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</si>
  <si>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</si>
  <si>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</si>
  <si>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</si>
  <si>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</si>
  <si>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</si>
  <si>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</si>
  <si>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</si>
  <si>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</si>
  <si>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</si>
  <si>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</si>
  <si>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</si>
  <si>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</si>
  <si>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</si>
  <si>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</si>
  <si>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</si>
  <si>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</si>
  <si>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</si>
  <si>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</si>
  <si>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</si>
  <si>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</si>
  <si>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</si>
  <si>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</si>
  <si>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</si>
  <si>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</si>
  <si>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</si>
  <si>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</si>
  <si>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</si>
  <si>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</si>
  <si>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</si>
  <si>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</si>
  <si>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</si>
  <si>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</si>
  <si>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</si>
  <si>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</si>
  <si>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</si>
  <si>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</si>
  <si>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</si>
  <si>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</si>
  <si>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</si>
  <si>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</si>
  <si>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</si>
  <si>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</si>
  <si>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</si>
  <si>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</si>
  <si>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</si>
  <si>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</si>
  <si>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</si>
  <si>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</si>
  <si>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</si>
  <si>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</si>
  <si>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</si>
  <si>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</si>
  <si>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</si>
  <si>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</si>
  <si>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</si>
  <si>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</si>
  <si>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</si>
  <si>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</si>
  <si>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</si>
  <si>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</si>
  <si>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</si>
  <si>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</si>
  <si>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</si>
  <si>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</si>
  <si>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</si>
  <si>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</si>
  <si>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</si>
  <si>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</si>
  <si>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</si>
  <si>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</si>
  <si>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</si>
  <si>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</si>
  <si>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</si>
  <si>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</si>
  <si>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</si>
  <si>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</si>
  <si>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</si>
  <si>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</si>
  <si>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</si>
  <si>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</si>
  <si>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</si>
  <si>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</si>
  <si>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</si>
  <si>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</si>
  <si>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</si>
  <si>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</si>
  <si>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</si>
  <si>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</si>
  <si>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</si>
  <si>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</si>
  <si>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</si>
  <si>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</si>
  <si>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</si>
  <si>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</si>
  <si>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</si>
  <si>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</si>
  <si>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</si>
  <si>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</si>
  <si>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</si>
  <si>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</si>
  <si>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</si>
  <si>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</si>
  <si>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</si>
  <si>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</si>
  <si>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</si>
  <si>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</si>
  <si>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</si>
  <si>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</si>
  <si>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</si>
  <si>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</si>
  <si>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</si>
  <si>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</si>
  <si>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</si>
  <si>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</si>
  <si>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</si>
  <si>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</si>
  <si>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</si>
  <si>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</si>
  <si>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</si>
  <si>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</si>
  <si>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</si>
  <si>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</si>
  <si>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</si>
  <si>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</si>
  <si>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</si>
  <si>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</si>
  <si>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</si>
  <si>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</si>
  <si>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</si>
  <si>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</si>
  <si>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</si>
  <si>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</si>
  <si>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</si>
  <si>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</si>
  <si>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</si>
  <si>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</si>
  <si>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</si>
  <si>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</si>
  <si>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</si>
  <si>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</si>
  <si>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</si>
  <si>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</si>
  <si>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</si>
  <si>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</si>
  <si>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</si>
  <si>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</si>
  <si>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</si>
  <si>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</si>
  <si>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</si>
  <si>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</si>
  <si>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</si>
  <si>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</si>
  <si>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</si>
  <si>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</si>
  <si>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</si>
  <si>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</si>
  <si>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</si>
  <si>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</si>
  <si>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</si>
  <si>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</si>
  <si>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</si>
  <si>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</si>
  <si>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</si>
  <si>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</si>
  <si>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</si>
  <si>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</si>
  <si>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</si>
  <si>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</si>
  <si>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</si>
  <si>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</si>
  <si>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</si>
  <si>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</si>
  <si>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</si>
  <si>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</si>
  <si>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</si>
  <si>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</si>
  <si>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</si>
  <si>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</si>
  <si>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</si>
  <si>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</si>
  <si>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</si>
  <si>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</si>
  <si>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</si>
  <si>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</si>
  <si>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</si>
  <si>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</si>
  <si>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</si>
  <si>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</si>
  <si>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</si>
  <si>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</si>
  <si>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</si>
  <si>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</si>
  <si>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</si>
  <si>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</si>
  <si>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</si>
  <si>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</si>
  <si>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</si>
  <si>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</si>
  <si>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</si>
  <si>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</si>
  <si>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</si>
  <si>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</si>
  <si>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</si>
  <si>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</si>
  <si>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</si>
  <si>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</si>
  <si>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</si>
  <si>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</si>
  <si>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</si>
  <si>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</si>
  <si>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</si>
  <si>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</si>
  <si>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</si>
  <si>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</si>
  <si>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</si>
  <si>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</si>
  <si>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</si>
  <si>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</si>
  <si>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</si>
  <si>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</si>
  <si>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</si>
  <si>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</si>
  <si>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</si>
  <si>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</si>
  <si>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</si>
  <si>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</si>
  <si>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</si>
  <si>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</si>
  <si>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</si>
  <si>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</si>
  <si>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</si>
  <si>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</si>
  <si>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</si>
  <si>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</si>
  <si>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</si>
  <si>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</si>
  <si>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</si>
  <si>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</si>
  <si>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</si>
  <si>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</si>
  <si>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</si>
  <si>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</si>
  <si>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</si>
  <si>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</si>
  <si>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</si>
  <si>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</si>
  <si>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</si>
  <si>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</si>
  <si>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</si>
  <si>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</si>
  <si>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</si>
  <si>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</si>
  <si>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</si>
  <si>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</si>
  <si>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</si>
  <si>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</si>
  <si>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</si>
  <si>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</si>
  <si>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</si>
  <si>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</si>
  <si>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</si>
  <si>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</si>
  <si>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</si>
  <si>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</si>
  <si>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</si>
  <si>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</si>
  <si>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</si>
  <si>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</si>
  <si>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</si>
  <si>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</si>
  <si>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</si>
  <si>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</si>
  <si>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</si>
  <si>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</si>
  <si>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</si>
  <si>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</si>
  <si>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</si>
  <si>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</si>
  <si>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</si>
  <si>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</si>
  <si>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</si>
  <si>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</si>
  <si>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</si>
  <si>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</si>
  <si>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</si>
  <si>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</si>
  <si>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</si>
  <si>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</si>
  <si>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</si>
  <si>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</si>
  <si>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</si>
  <si>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</si>
  <si>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</si>
  <si>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</si>
  <si>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</si>
  <si>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</si>
  <si>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</si>
  <si>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</si>
  <si>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</si>
  <si>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</si>
  <si>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</si>
  <si>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</si>
  <si>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</si>
  <si>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</si>
  <si>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</si>
  <si>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</si>
  <si>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</si>
  <si>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</si>
  <si>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</si>
  <si>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</si>
  <si>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</si>
  <si>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</si>
  <si>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</si>
  <si>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</si>
  <si>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</si>
  <si>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</si>
  <si>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</si>
  <si>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</si>
  <si>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</si>
  <si>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</si>
  <si>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</si>
  <si>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</si>
  <si>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</si>
  <si>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</si>
  <si>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</si>
  <si>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</si>
  <si>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</si>
  <si>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</si>
  <si>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</si>
  <si>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</si>
  <si>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</si>
  <si>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</si>
  <si>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</si>
  <si>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</si>
  <si>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</si>
  <si>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</si>
  <si>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</si>
  <si>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</si>
  <si>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</si>
  <si>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</si>
  <si>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</si>
  <si>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</si>
  <si>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</si>
  <si>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</si>
  <si>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</si>
  <si>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</si>
  <si>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</si>
  <si>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</si>
  <si>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</si>
  <si>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</si>
  <si>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</si>
  <si>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</si>
  <si>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</si>
  <si>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</si>
  <si>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</si>
  <si>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</si>
  <si>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</si>
  <si>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</si>
  <si>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</si>
  <si>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</si>
  <si>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</si>
  <si>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</si>
  <si>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</si>
  <si>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</si>
  <si>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</si>
  <si>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</si>
  <si>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</si>
  <si>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</si>
  <si>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</si>
  <si>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</si>
  <si>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</si>
  <si>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</si>
  <si>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</si>
  <si>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</si>
  <si>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</si>
  <si>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</si>
  <si>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</si>
  <si>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</si>
  <si>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</si>
  <si>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</si>
  <si>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</si>
  <si>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</si>
  <si>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</si>
  <si>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</si>
  <si>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</si>
  <si>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</si>
  <si>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</si>
  <si>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</si>
  <si>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</si>
  <si>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</si>
  <si>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</si>
  <si>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</si>
  <si>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</si>
  <si>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</si>
  <si>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</si>
  <si>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</si>
  <si>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</si>
  <si>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</si>
  <si>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</si>
  <si>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</si>
  <si>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</si>
  <si>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</si>
  <si>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</si>
  <si>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</si>
  <si>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</si>
  <si>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</si>
  <si>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</si>
  <si>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</si>
  <si>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</si>
  <si>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</si>
  <si>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</si>
  <si>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</si>
  <si>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</si>
  <si>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</si>
  <si>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</si>
  <si>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</si>
  <si>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</si>
  <si>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</si>
  <si>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</si>
  <si>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</si>
  <si>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</si>
  <si>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</si>
  <si>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</si>
  <si>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</si>
  <si>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</si>
  <si>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</si>
  <si>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</si>
  <si>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</si>
  <si>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</si>
  <si>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</si>
  <si>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</si>
  <si>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</si>
  <si>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</si>
  <si>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</si>
  <si>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</si>
  <si>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</si>
  <si>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</si>
  <si>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</si>
  <si>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</si>
  <si>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</si>
  <si>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</si>
  <si>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</si>
  <si>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</si>
  <si>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</si>
  <si>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</si>
  <si>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</si>
  <si>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</si>
  <si>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</si>
  <si>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</si>
  <si>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</si>
  <si>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</si>
  <si>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</si>
  <si>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</si>
  <si>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</si>
  <si>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</si>
  <si>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</si>
  <si>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</si>
  <si>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</si>
  <si>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</si>
  <si>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</si>
  <si>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</si>
  <si>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</si>
  <si>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</si>
  <si>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</si>
  <si>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</si>
  <si>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</si>
  <si>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</si>
  <si>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</si>
  <si>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</si>
  <si>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</si>
  <si>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</si>
  <si>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</si>
  <si>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</si>
  <si>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</si>
  <si>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</si>
  <si>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</si>
  <si>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</si>
  <si>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</si>
  <si>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</si>
  <si>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</si>
  <si>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</si>
  <si>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</si>
  <si>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</si>
  <si>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</si>
  <si>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</si>
  <si>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</si>
  <si>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</si>
  <si>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</si>
  <si>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</si>
  <si>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</si>
  <si>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</si>
  <si>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</si>
  <si>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</si>
  <si>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</si>
  <si>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</si>
  <si>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</si>
  <si>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</si>
  <si>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</si>
  <si>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</si>
  <si>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</si>
  <si>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</si>
  <si>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</si>
  <si>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</si>
  <si>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</si>
  <si>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</si>
  <si>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</si>
  <si>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</si>
  <si>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</si>
  <si>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</si>
  <si>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</si>
  <si>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</si>
  <si>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</si>
  <si>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</si>
  <si>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</si>
  <si>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</si>
  <si>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</si>
  <si>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</si>
  <si>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</si>
  <si>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</si>
  <si>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</si>
  <si>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</si>
  <si>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</si>
  <si>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</si>
  <si>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</si>
  <si>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</si>
  <si>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</si>
  <si>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</si>
  <si>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</si>
  <si>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</si>
  <si>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</si>
  <si>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</si>
  <si>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</si>
  <si>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</si>
  <si>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</si>
  <si>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</si>
  <si>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</si>
  <si>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</si>
  <si>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</si>
  <si>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</si>
  <si>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</si>
  <si>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</si>
  <si>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</si>
  <si>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</si>
  <si>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</si>
  <si>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</si>
  <si>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</si>
  <si>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</si>
  <si>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</si>
  <si>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</si>
  <si>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</si>
  <si>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</si>
  <si>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</si>
  <si>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</si>
  <si>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</si>
  <si>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</si>
  <si>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</si>
  <si>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</si>
  <si>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</si>
  <si>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</si>
  <si>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</si>
  <si>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</si>
  <si>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</si>
  <si>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</si>
  <si>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</si>
  <si>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</si>
  <si>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</si>
  <si>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</si>
  <si>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</si>
  <si>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</si>
  <si>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</si>
  <si>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</si>
  <si>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</si>
  <si>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</si>
  <si>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</si>
  <si>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</si>
  <si>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</si>
  <si>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</si>
  <si>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</si>
  <si>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</si>
  <si>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</si>
  <si>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</si>
  <si>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</si>
  <si>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</si>
  <si>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</si>
  <si>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</si>
  <si>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</si>
  <si>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</si>
  <si>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</si>
  <si>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</si>
  <si>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</si>
  <si>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</si>
  <si>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</si>
  <si>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</si>
  <si>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</si>
  <si>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</si>
  <si>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</si>
  <si>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</si>
  <si>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</si>
  <si>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</si>
  <si>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</si>
  <si>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</si>
  <si>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</si>
  <si>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</si>
  <si>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</si>
  <si>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</si>
  <si>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</si>
  <si>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</si>
  <si>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</si>
  <si>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</si>
  <si>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</si>
  <si>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</si>
  <si>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</si>
  <si>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</si>
  <si>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</si>
  <si>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</si>
  <si>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</si>
  <si>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</si>
  <si>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</si>
  <si>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</si>
  <si>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</si>
  <si>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</si>
  <si>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</si>
  <si>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</si>
  <si>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</si>
  <si>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</si>
  <si>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</si>
  <si>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</si>
  <si>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</si>
  <si>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</si>
  <si>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</si>
  <si>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</si>
  <si>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</si>
  <si>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</si>
  <si>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</si>
  <si>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</si>
  <si>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</si>
  <si>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</si>
  <si>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</si>
  <si>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</si>
  <si>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</si>
  <si>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</si>
  <si>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</si>
  <si>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</si>
  <si>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</si>
  <si>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</si>
  <si>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</si>
  <si>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</si>
  <si>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</si>
  <si>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</si>
  <si>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</si>
  <si>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</si>
  <si>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</si>
  <si>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</si>
  <si>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</si>
  <si>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</si>
  <si>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</si>
  <si>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</si>
  <si>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</si>
  <si>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</si>
  <si>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</si>
  <si>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</si>
  <si>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</si>
  <si>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</si>
  <si>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</si>
  <si>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</si>
  <si>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</si>
  <si>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</si>
  <si>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</si>
  <si>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</si>
  <si>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</si>
  <si>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</si>
  <si>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</si>
  <si>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</si>
  <si>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</si>
  <si>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</si>
  <si>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</si>
  <si>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</si>
  <si>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</si>
  <si>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</si>
  <si>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</si>
  <si>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</si>
  <si>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</si>
  <si>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</si>
  <si>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</si>
  <si>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</si>
  <si>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</si>
  <si>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</si>
  <si>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</si>
  <si>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</si>
  <si>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</si>
  <si>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</si>
  <si>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</si>
  <si>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</si>
  <si>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</si>
  <si>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</si>
  <si>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</si>
  <si>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</si>
  <si>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</si>
  <si>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</si>
  <si>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</si>
  <si>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</si>
  <si>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</si>
  <si>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</si>
  <si>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</si>
  <si>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</si>
  <si>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</si>
  <si>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</si>
  <si>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</si>
  <si>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</si>
  <si>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</si>
  <si>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</si>
  <si>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</si>
  <si>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</si>
  <si>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</si>
  <si>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</si>
  <si>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</si>
  <si>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</si>
  <si>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</si>
  <si>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</si>
  <si>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</si>
  <si>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</si>
  <si>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</si>
  <si>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</si>
  <si>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</si>
  <si>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</si>
  <si>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</si>
  <si>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</si>
  <si>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</si>
  <si>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</si>
  <si>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</si>
  <si>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</si>
  <si>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</si>
  <si>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</si>
  <si>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</si>
  <si>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</si>
  <si>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</si>
  <si>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</si>
  <si>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</si>
  <si>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</si>
  <si>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</si>
  <si>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</si>
  <si>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</si>
  <si>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</si>
  <si>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</si>
  <si>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</si>
  <si>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</si>
  <si>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</si>
  <si>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</si>
  <si>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</si>
  <si>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</si>
  <si>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</si>
  <si>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</si>
  <si>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</si>
  <si>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</si>
  <si>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</si>
  <si>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</si>
  <si>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</si>
  <si>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</si>
  <si>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</si>
  <si>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</si>
  <si>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</si>
  <si>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</si>
  <si>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</si>
  <si>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</si>
  <si>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</si>
  <si>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</si>
  <si>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</si>
  <si>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</si>
  <si>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</si>
  <si>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</si>
  <si>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</si>
  <si>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</si>
  <si>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</si>
  <si>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</si>
  <si>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</si>
  <si>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</si>
  <si>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</si>
  <si>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</si>
  <si>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</si>
  <si>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</si>
  <si>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</si>
  <si>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</si>
  <si>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</si>
  <si>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</si>
  <si>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</si>
  <si>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</si>
  <si>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</si>
  <si>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</si>
  <si>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</si>
  <si>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</si>
  <si>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</si>
  <si>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</si>
  <si>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</si>
  <si>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</si>
  <si>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</si>
  <si>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</si>
  <si>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</si>
  <si>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</si>
  <si>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</si>
  <si>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</si>
  <si>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</si>
  <si>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</si>
  <si>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</si>
  <si>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</si>
  <si>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</si>
  <si>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</si>
  <si>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</si>
  <si>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</si>
  <si>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</si>
  <si>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</si>
  <si>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</si>
  <si>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</si>
  <si>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</si>
  <si>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</si>
  <si>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</si>
  <si>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</si>
  <si>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</si>
  <si>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</si>
  <si>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</si>
  <si>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</si>
  <si>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</si>
  <si>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</si>
  <si>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</si>
  <si>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</si>
  <si>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</si>
  <si>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</si>
  <si>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</si>
  <si>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</si>
  <si>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</si>
  <si>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</si>
  <si>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</si>
  <si>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</si>
  <si>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</si>
  <si>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</si>
  <si>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</si>
  <si>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</si>
  <si>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</si>
  <si>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</si>
  <si>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</si>
  <si>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</si>
  <si>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</si>
  <si>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</si>
  <si>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</si>
  <si>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</si>
  <si>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</si>
  <si>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</si>
  <si>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</si>
  <si>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</si>
  <si>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</si>
  <si>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</si>
  <si>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</si>
  <si>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</si>
  <si>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</si>
  <si>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</si>
  <si>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</si>
  <si>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</si>
  <si>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</si>
  <si>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</si>
  <si>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</si>
  <si>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</si>
  <si>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</si>
  <si>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</si>
  <si>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</si>
  <si>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</si>
  <si>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</si>
  <si>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</si>
  <si>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</si>
  <si>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</si>
  <si>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</si>
  <si>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</si>
  <si>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</si>
  <si>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</si>
  <si>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</si>
  <si>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</si>
  <si>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</si>
  <si>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</si>
  <si>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</si>
  <si>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</si>
  <si>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</si>
  <si>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</si>
  <si>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</si>
  <si>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</si>
  <si>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</si>
  <si>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</si>
  <si>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</si>
  <si>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</si>
  <si>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</si>
  <si>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</si>
  <si>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</si>
  <si>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</si>
  <si>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</si>
  <si>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</si>
  <si>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</si>
  <si>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</si>
  <si>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</si>
  <si>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</si>
  <si>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</si>
  <si>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</si>
  <si>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</si>
  <si>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</si>
  <si>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</si>
  <si>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</si>
  <si>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</si>
  <si>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</si>
  <si>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</si>
  <si>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</si>
  <si>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</si>
  <si>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</si>
  <si>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</si>
  <si>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</si>
  <si>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</si>
  <si>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</si>
  <si>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</si>
  <si>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</si>
  <si>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</si>
  <si>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</si>
  <si>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</si>
  <si>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</si>
  <si>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</si>
  <si>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</si>
  <si>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</si>
  <si>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</si>
  <si>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</si>
  <si>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</si>
  <si>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</si>
  <si>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</si>
  <si>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</si>
  <si>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</si>
  <si>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</si>
  <si>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</si>
  <si>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</si>
  <si>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</si>
  <si>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</si>
  <si>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</si>
  <si>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</si>
  <si>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</si>
  <si>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</si>
  <si>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</si>
  <si>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</si>
  <si>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</si>
  <si>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</si>
  <si>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</si>
  <si>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</si>
  <si>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</si>
  <si>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</si>
  <si>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</si>
  <si>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</si>
  <si>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</si>
  <si>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</si>
  <si>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</si>
  <si>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</si>
  <si>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</si>
  <si>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</si>
  <si>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</si>
  <si>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</si>
  <si>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</si>
  <si>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</si>
  <si>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</si>
  <si>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</si>
  <si>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</si>
  <si>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</si>
  <si>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</si>
  <si>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</si>
  <si>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</si>
  <si>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</si>
  <si>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</si>
  <si>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</si>
  <si>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</si>
  <si>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</si>
  <si>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</si>
  <si>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</si>
  <si>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</si>
  <si>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</si>
  <si>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</si>
  <si>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</si>
  <si>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</si>
  <si>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</si>
  <si>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</si>
  <si>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</si>
  <si>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</si>
  <si>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</si>
  <si>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</si>
  <si>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</si>
  <si>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</si>
  <si>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</si>
  <si>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</si>
  <si>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</si>
  <si>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</si>
  <si>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</si>
  <si>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</si>
  <si>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</si>
  <si>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</si>
  <si>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</si>
  <si>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</si>
  <si>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</si>
  <si>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</si>
  <si>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</si>
  <si>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</si>
  <si>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</si>
  <si>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</si>
  <si>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</si>
  <si>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</si>
  <si>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</si>
  <si>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</si>
  <si>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</si>
  <si>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</si>
  <si>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</si>
  <si>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</si>
  <si>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</si>
  <si>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</si>
  <si>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</si>
  <si>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</si>
  <si>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</si>
  <si>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</si>
  <si>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</si>
  <si>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</si>
  <si>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</si>
  <si>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</si>
  <si>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</si>
  <si>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</si>
  <si>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</si>
  <si>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</si>
  <si>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</si>
  <si>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</si>
  <si>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</si>
  <si>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</si>
  <si>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</si>
  <si>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</si>
  <si>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</si>
  <si>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</si>
  <si>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</si>
  <si>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</si>
  <si>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</si>
  <si>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</si>
  <si>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</si>
  <si>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</si>
  <si>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</si>
  <si>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</si>
  <si>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</si>
  <si>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</si>
  <si>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</si>
  <si>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</si>
  <si>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</si>
  <si>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</si>
  <si>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</si>
  <si>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</si>
  <si>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</si>
  <si>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</si>
  <si>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</si>
  <si>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</si>
  <si>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</si>
  <si>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</si>
  <si>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</si>
  <si>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</si>
  <si>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</si>
  <si>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</si>
  <si>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</si>
  <si>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</si>
  <si>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</si>
  <si>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</si>
  <si>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</si>
  <si>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</si>
  <si>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</si>
  <si>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</si>
  <si>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</si>
  <si>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</si>
  <si>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</si>
  <si>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</si>
  <si>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</si>
  <si>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</si>
  <si>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</si>
  <si>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</si>
  <si>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</si>
  <si>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</si>
  <si>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</si>
  <si>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</si>
  <si>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</si>
  <si>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</si>
  <si>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</si>
  <si>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</si>
  <si>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</si>
  <si>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</si>
  <si>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</si>
  <si>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</si>
  <si>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</si>
  <si>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</si>
  <si>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</si>
  <si>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</si>
  <si>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</si>
  <si>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</si>
  <si>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</si>
  <si>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</si>
  <si>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</si>
  <si>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</si>
  <si>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</si>
  <si>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</si>
  <si>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</si>
  <si>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</si>
  <si>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</si>
  <si>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</si>
  <si>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</si>
  <si>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</si>
  <si>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</si>
  <si>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</si>
  <si>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</si>
  <si>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</si>
  <si>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</si>
  <si>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</si>
  <si>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</si>
  <si>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</si>
  <si>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</si>
  <si>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</si>
  <si>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</si>
  <si>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</si>
  <si>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</si>
  <si>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</si>
  <si>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</si>
  <si>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</si>
  <si>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</si>
  <si>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</si>
  <si>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</si>
  <si>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</si>
  <si>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</si>
  <si>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</si>
  <si>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</si>
  <si>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</si>
  <si>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</si>
  <si>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</si>
  <si>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</si>
  <si>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</si>
  <si>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</si>
  <si>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</si>
  <si>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</si>
  <si>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</si>
  <si>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</si>
  <si>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</si>
  <si>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</si>
  <si>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</si>
  <si>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</si>
  <si>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</si>
  <si>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</si>
  <si>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</si>
  <si>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</si>
  <si>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</si>
  <si>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</si>
  <si>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</si>
  <si>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</si>
  <si>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</si>
  <si>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</si>
  <si>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</si>
  <si>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</si>
  <si>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</si>
  <si>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</si>
  <si>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</si>
  <si>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</si>
  <si>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</si>
  <si>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</si>
  <si>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</si>
  <si>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</si>
  <si>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</si>
  <si>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</si>
  <si>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</si>
  <si>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</si>
  <si>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</si>
  <si>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</si>
  <si>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</si>
  <si>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</si>
  <si>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</si>
  <si>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</si>
  <si>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</si>
  <si>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</si>
  <si>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</si>
  <si>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</si>
  <si>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</si>
  <si>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</si>
  <si>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</si>
  <si>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</si>
  <si>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</si>
  <si>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</si>
  <si>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</si>
  <si>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</si>
  <si>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</si>
  <si>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</si>
  <si>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</si>
  <si>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</si>
  <si>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</si>
  <si>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</si>
  <si>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</si>
  <si>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</si>
  <si>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</si>
  <si>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</si>
  <si>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</si>
  <si>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</si>
  <si>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</si>
  <si>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</si>
  <si>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</si>
  <si>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</si>
  <si>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</si>
  <si>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</si>
  <si>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</si>
  <si>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</si>
  <si>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</si>
  <si>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</si>
  <si>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</si>
  <si>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</si>
  <si>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</si>
  <si>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</si>
  <si>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</si>
  <si>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</si>
  <si>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</si>
  <si>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</si>
  <si>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</si>
  <si>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</si>
  <si>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</si>
  <si>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</si>
  <si>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</si>
  <si>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</si>
  <si>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</si>
  <si>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</si>
  <si>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</si>
  <si>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</si>
  <si>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</si>
  <si>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</si>
  <si>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</si>
  <si>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</si>
  <si>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</si>
  <si>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</si>
  <si>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</si>
  <si>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</si>
  <si>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</si>
  <si>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</si>
  <si>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</si>
  <si>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</si>
  <si>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</si>
  <si>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</si>
  <si>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</si>
  <si>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</si>
  <si>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</si>
  <si>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</si>
  <si>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</si>
  <si>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</si>
  <si>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</si>
  <si>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</si>
  <si>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</si>
  <si>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</si>
  <si>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</si>
  <si>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</si>
  <si>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</si>
  <si>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</si>
  <si>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</si>
  <si>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</si>
  <si>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</si>
  <si>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</si>
  <si>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</si>
  <si>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</si>
  <si>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</si>
  <si>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</si>
  <si>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</si>
  <si>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</si>
  <si>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</si>
  <si>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</si>
  <si>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</si>
  <si>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</si>
  <si>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</si>
  <si>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</si>
  <si>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</si>
  <si>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</si>
  <si>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</si>
  <si>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</si>
  <si>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</si>
  <si>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</si>
  <si>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</si>
  <si>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</si>
  <si>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</si>
  <si>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</si>
  <si>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</si>
  <si>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</si>
  <si>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</si>
  <si>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</si>
  <si>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</si>
  <si>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</si>
  <si>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</si>
  <si>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</si>
  <si>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</si>
  <si>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</si>
  <si>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</si>
  <si>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</si>
  <si>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</si>
  <si>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</si>
  <si>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</si>
  <si>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</si>
  <si>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</si>
  <si>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</si>
  <si>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</si>
  <si>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</si>
  <si>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</si>
  <si>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</si>
  <si>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</si>
  <si>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</si>
  <si>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</si>
  <si>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</si>
  <si>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</si>
  <si>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</si>
  <si>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</si>
  <si>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</si>
  <si>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</si>
  <si>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</si>
  <si>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</si>
  <si>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</si>
  <si>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</si>
  <si>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</si>
  <si>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</si>
  <si>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</si>
  <si>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</si>
  <si>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</si>
  <si>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</si>
  <si>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</si>
  <si>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</si>
  <si>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</si>
  <si>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</si>
  <si>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</si>
  <si>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</si>
  <si>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</si>
  <si>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</si>
  <si>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</si>
  <si>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</si>
  <si>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</si>
  <si>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</si>
  <si>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</si>
  <si>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</si>
  <si>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</si>
  <si>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</si>
  <si>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</si>
  <si>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</si>
  <si>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</si>
  <si>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</si>
  <si>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</si>
  <si>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</si>
  <si>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</si>
  <si>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</si>
  <si>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</si>
  <si>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</si>
  <si>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</si>
  <si>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</si>
  <si>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</si>
  <si>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</si>
  <si>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</si>
  <si>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</si>
  <si>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</si>
  <si>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</si>
  <si>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</si>
  <si>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</si>
  <si>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</si>
  <si>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</si>
  <si>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</si>
  <si>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</si>
  <si>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</si>
  <si>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</si>
  <si>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</si>
  <si>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</si>
  <si>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</si>
  <si>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</si>
  <si>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</si>
  <si>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</si>
  <si>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</si>
  <si>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</si>
  <si>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</si>
  <si>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</si>
  <si>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</si>
  <si>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</si>
  <si>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</si>
  <si>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</si>
  <si>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</si>
  <si>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</si>
  <si>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</si>
  <si>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</si>
  <si>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</si>
  <si>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</si>
  <si>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</si>
  <si>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</si>
  <si>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</si>
  <si>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</si>
  <si>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</si>
  <si>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</si>
  <si>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</si>
  <si>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</si>
  <si>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</si>
  <si>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</si>
  <si>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</si>
  <si>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</si>
  <si>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</si>
  <si>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</si>
  <si>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</si>
  <si>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</si>
  <si>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</si>
  <si>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</si>
  <si>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</si>
  <si>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</si>
  <si>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</si>
  <si>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</si>
  <si>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</si>
  <si>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</si>
  <si>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</si>
  <si>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</si>
  <si>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</si>
  <si>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</si>
  <si>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</si>
  <si>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</si>
  <si>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</si>
  <si>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</si>
  <si>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</si>
  <si>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</si>
  <si>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</si>
  <si>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</si>
  <si>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</si>
  <si>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</si>
  <si>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</si>
  <si>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</si>
  <si>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</si>
  <si>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</si>
  <si>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</si>
  <si>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</si>
  <si>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</si>
  <si>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</si>
  <si>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</si>
  <si>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</si>
  <si>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</si>
  <si>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</si>
  <si>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</si>
  <si>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</si>
  <si>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</si>
  <si>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</si>
  <si>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</si>
  <si>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</si>
  <si>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</si>
  <si>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</si>
  <si>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</si>
  <si>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</si>
  <si>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</si>
  <si>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</si>
  <si>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</si>
  <si>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</si>
  <si>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</si>
  <si>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</si>
  <si>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</si>
  <si>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</si>
  <si>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</si>
  <si>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</si>
  <si>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</si>
  <si>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</si>
  <si>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</si>
  <si>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</si>
  <si>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</si>
  <si>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</si>
  <si>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</si>
  <si>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</si>
  <si>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</si>
  <si>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</si>
  <si>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</si>
  <si>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</si>
  <si>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</si>
  <si>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</si>
  <si>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</si>
  <si>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</si>
  <si>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</si>
  <si>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</si>
  <si>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</si>
  <si>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</si>
  <si>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</si>
  <si>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</si>
  <si>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</si>
  <si>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</si>
  <si>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</si>
  <si>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</si>
  <si>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</si>
  <si>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</si>
  <si>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</si>
  <si>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</si>
  <si>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</si>
  <si>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</si>
  <si>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</si>
  <si>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</si>
  <si>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</si>
  <si>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</si>
  <si>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</si>
  <si>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</si>
  <si>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</si>
  <si>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</si>
  <si>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</si>
  <si>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</si>
  <si>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</si>
  <si>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</si>
  <si>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</si>
  <si>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</si>
  <si>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</si>
  <si>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</si>
  <si>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</si>
  <si>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</si>
  <si>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</si>
  <si>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</si>
  <si>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</si>
  <si>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</si>
  <si>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</si>
  <si>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</si>
  <si>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</si>
  <si>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</si>
  <si>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</si>
  <si>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</si>
  <si>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</si>
  <si>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</si>
  <si>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</si>
  <si>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</si>
  <si>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</si>
  <si>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</si>
  <si>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</si>
  <si>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</si>
  <si>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</si>
  <si>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</si>
  <si>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</si>
  <si>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</si>
  <si>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</si>
  <si>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</si>
  <si>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</si>
  <si>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</si>
  <si>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</si>
  <si>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</si>
  <si>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</si>
  <si>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</si>
  <si>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</si>
  <si>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</si>
  <si>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</si>
  <si>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</si>
  <si>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</si>
  <si>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</si>
  <si>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</si>
  <si>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</si>
  <si>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</si>
  <si>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</si>
  <si>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</si>
  <si>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</si>
  <si>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</si>
  <si>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</si>
  <si>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</si>
  <si>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</si>
  <si>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</si>
  <si>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</si>
  <si>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</si>
  <si>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</si>
  <si>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</si>
  <si>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</si>
  <si>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</si>
  <si>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</si>
  <si>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</si>
  <si>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</si>
  <si>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</si>
  <si>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</si>
  <si>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</si>
  <si>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</si>
  <si>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</si>
  <si>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</si>
  <si>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</si>
  <si>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</si>
  <si>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</si>
  <si>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</si>
  <si>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</si>
  <si>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</si>
  <si>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</si>
  <si>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</si>
  <si>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</si>
  <si>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</si>
  <si>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</si>
  <si>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</si>
  <si>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</si>
  <si>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</si>
  <si>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</si>
  <si>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</si>
  <si>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</si>
  <si>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</si>
  <si>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</si>
  <si>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</si>
  <si>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</si>
  <si>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</si>
  <si>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</si>
  <si>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</si>
  <si>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</si>
  <si>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</si>
  <si>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</si>
  <si>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</si>
  <si>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</si>
  <si>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</si>
  <si>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</si>
  <si>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</si>
  <si>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</si>
  <si>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</si>
  <si>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</si>
  <si>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</si>
  <si>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</si>
  <si>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</si>
  <si>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</si>
  <si>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</si>
  <si>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</si>
  <si>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</si>
  <si>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</si>
  <si>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</si>
  <si>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</si>
  <si>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</si>
  <si>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</si>
  <si>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</si>
  <si>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</si>
  <si>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</si>
  <si>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</si>
  <si>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</si>
  <si>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</si>
  <si>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</si>
  <si>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</si>
  <si>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</si>
  <si>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</si>
  <si>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</si>
  <si>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</si>
  <si>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</si>
  <si>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</si>
  <si>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</si>
  <si>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</si>
  <si>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</si>
  <si>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</si>
  <si>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</si>
  <si>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</si>
  <si>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</si>
  <si>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</si>
  <si>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</si>
  <si>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</si>
  <si>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</si>
  <si>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</si>
  <si>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</si>
  <si>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</si>
  <si>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</si>
  <si>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</si>
  <si>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</si>
  <si>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</si>
  <si>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</si>
  <si>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</si>
  <si>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</si>
  <si>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</si>
  <si>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</si>
  <si>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</si>
  <si>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</si>
  <si>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</si>
  <si>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</si>
  <si>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</si>
  <si>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</si>
  <si>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</si>
  <si>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</si>
  <si>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</si>
  <si>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</si>
  <si>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</si>
  <si>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</si>
  <si>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</si>
  <si>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</si>
  <si>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</si>
  <si>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</si>
  <si>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</si>
  <si>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</si>
  <si>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</si>
  <si>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</si>
  <si>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</si>
  <si>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</si>
  <si>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</si>
  <si>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</si>
  <si>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</si>
  <si>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</si>
  <si>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</si>
  <si>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</si>
  <si>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</si>
  <si>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</si>
  <si>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</si>
  <si>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</si>
  <si>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</si>
  <si>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</si>
  <si>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</si>
  <si>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</si>
  <si>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</si>
  <si>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</si>
  <si>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</si>
  <si>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</si>
  <si>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</si>
  <si>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</si>
  <si>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</si>
  <si>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</si>
  <si>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</si>
  <si>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</si>
  <si>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</si>
  <si>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</si>
  <si>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</si>
  <si>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</si>
  <si>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</si>
  <si>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</si>
  <si>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</si>
  <si>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</si>
  <si>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</si>
  <si>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</si>
  <si>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</si>
  <si>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</si>
  <si>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</si>
  <si>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</si>
  <si>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</si>
  <si>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</si>
  <si>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</si>
  <si>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</si>
  <si>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</si>
  <si>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</si>
  <si>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</si>
  <si>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</si>
  <si>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</si>
  <si>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</si>
  <si>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</si>
  <si>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</si>
  <si>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</si>
  <si>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</si>
  <si>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</si>
  <si>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</si>
  <si>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</si>
  <si>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</si>
  <si>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</si>
  <si>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</si>
  <si>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</si>
  <si>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</si>
  <si>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</si>
  <si>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</si>
  <si>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</si>
  <si>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</si>
  <si>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</si>
  <si>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</si>
  <si>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</si>
  <si>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</si>
  <si>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</si>
  <si>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</si>
  <si>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</si>
  <si>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</si>
  <si>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</si>
  <si>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</si>
  <si>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</si>
  <si>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</si>
  <si>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</si>
  <si>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</si>
  <si>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</si>
  <si>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</si>
  <si>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</si>
  <si>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</si>
  <si>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</si>
  <si>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</si>
  <si>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</si>
  <si>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</si>
  <si>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</si>
  <si>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</si>
  <si>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</si>
  <si>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</si>
  <si>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</si>
  <si>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</si>
  <si>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</si>
  <si>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</si>
  <si>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</si>
  <si>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</si>
  <si>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</si>
  <si>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</si>
  <si>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</si>
  <si>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</si>
  <si>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</si>
  <si>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</si>
  <si>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</si>
  <si>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</si>
  <si>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</si>
  <si>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</si>
  <si>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</si>
  <si>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</si>
  <si>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</si>
  <si>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</si>
  <si>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</si>
  <si>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</si>
  <si>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</si>
  <si>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</si>
  <si>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</si>
  <si>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</si>
  <si>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</si>
  <si>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</si>
  <si>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</si>
  <si>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</si>
  <si>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</si>
  <si>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</si>
  <si>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</si>
  <si>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</si>
  <si>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</si>
  <si>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</si>
  <si>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</si>
  <si>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</si>
  <si>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</si>
  <si>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</si>
  <si>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</si>
  <si>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</si>
  <si>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</si>
  <si>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</si>
  <si>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</si>
  <si>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</si>
  <si>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</si>
  <si>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</si>
  <si>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</si>
  <si>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</si>
  <si>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</si>
  <si>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</si>
  <si>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</si>
  <si>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</si>
  <si>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</si>
  <si>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</si>
  <si>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</si>
  <si>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</si>
  <si>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</si>
  <si>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</si>
  <si>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</si>
  <si>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</si>
  <si>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</si>
  <si>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</si>
  <si>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</si>
  <si>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</si>
  <si>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</si>
  <si>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</si>
  <si>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</si>
  <si>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</si>
  <si>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</si>
  <si>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</si>
  <si>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</si>
  <si>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</si>
  <si>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</si>
  <si>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</si>
  <si>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</si>
  <si>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</si>
  <si>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</si>
  <si>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</si>
  <si>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</si>
  <si>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</si>
  <si>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</si>
  <si>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</si>
  <si>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</si>
  <si>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</si>
  <si>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</si>
  <si>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</si>
  <si>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</si>
  <si>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</si>
  <si>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</si>
  <si>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</si>
  <si>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</si>
  <si>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</si>
  <si>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</si>
  <si>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</si>
  <si>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</si>
  <si>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</si>
  <si>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</si>
  <si>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</si>
  <si>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</si>
  <si>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</si>
  <si>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</si>
  <si>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</si>
  <si>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</si>
  <si>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</si>
  <si>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</si>
  <si>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</si>
  <si>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</si>
  <si>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</si>
  <si>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</si>
  <si>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</si>
  <si>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</si>
  <si>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</si>
  <si>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</si>
  <si>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</si>
  <si>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</si>
  <si>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</si>
  <si>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</si>
  <si>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</si>
  <si>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</si>
  <si>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</si>
  <si>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</si>
  <si>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</si>
  <si>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</si>
  <si>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</si>
  <si>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</si>
  <si>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</si>
  <si>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</si>
  <si>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</si>
  <si>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</si>
  <si>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</si>
  <si>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</si>
  <si>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</si>
  <si>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</si>
  <si>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</si>
  <si>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</si>
  <si>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</si>
  <si>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</si>
  <si>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</si>
  <si>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</si>
  <si>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</si>
  <si>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</si>
  <si>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</si>
  <si>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</si>
  <si>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</si>
  <si>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</si>
  <si>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</si>
  <si>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</si>
  <si>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</si>
  <si>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</si>
  <si>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</si>
  <si>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</si>
  <si>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</si>
  <si>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</si>
  <si>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</si>
  <si>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</si>
  <si>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</si>
  <si>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</si>
  <si>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</si>
  <si>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</si>
  <si>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</si>
  <si>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</si>
  <si>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</si>
  <si>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</si>
  <si>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</si>
  <si>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</si>
  <si>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</si>
  <si>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</si>
  <si>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</si>
  <si>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</si>
  <si>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</si>
  <si>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</si>
  <si>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</si>
  <si>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</si>
  <si>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</si>
  <si>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</si>
  <si>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</si>
  <si>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</si>
  <si>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</si>
  <si>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</si>
  <si>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</si>
  <si>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</si>
  <si>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</si>
  <si>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</si>
  <si>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</si>
  <si>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</si>
  <si>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</si>
  <si>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</si>
  <si>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</si>
  <si>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</si>
  <si>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</si>
  <si>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</si>
  <si>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</si>
  <si>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</si>
  <si>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</si>
  <si>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</si>
  <si>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</si>
  <si>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</si>
  <si>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</si>
  <si>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</si>
  <si>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</si>
  <si>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</si>
  <si>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</si>
  <si>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</si>
  <si>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</si>
  <si>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</si>
  <si>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</si>
  <si>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</si>
  <si>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</si>
  <si>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</si>
  <si>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</si>
  <si>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</si>
  <si>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</si>
  <si>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</si>
  <si>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</si>
  <si>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</si>
  <si>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</si>
  <si>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</si>
  <si>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</si>
  <si>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</si>
  <si>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</si>
  <si>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</si>
  <si>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</si>
  <si>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</si>
  <si>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</si>
  <si>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</si>
  <si>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</si>
  <si>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</si>
  <si>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</si>
  <si>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</si>
  <si>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</si>
  <si>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</si>
  <si>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</si>
  <si>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</si>
  <si>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</si>
  <si>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</si>
  <si>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</si>
  <si>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</si>
  <si>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</si>
  <si>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</si>
  <si>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</si>
  <si>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</si>
  <si>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</si>
  <si>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</si>
  <si>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</si>
  <si>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</si>
  <si>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</si>
  <si>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</si>
  <si>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</si>
  <si>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</si>
  <si>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</si>
  <si>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</si>
  <si>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</si>
  <si>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</si>
  <si>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</si>
  <si>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</si>
  <si>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</si>
  <si>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</si>
  <si>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</si>
  <si>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</si>
  <si>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</si>
  <si>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</si>
  <si>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</si>
  <si>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</si>
  <si>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</si>
  <si>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</si>
  <si>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</si>
  <si>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</si>
  <si>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</si>
  <si>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</si>
  <si>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</si>
  <si>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</si>
  <si>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</si>
  <si>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</si>
  <si>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</si>
  <si>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</si>
  <si>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</si>
  <si>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</si>
  <si>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</si>
  <si>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</si>
  <si>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</si>
  <si>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</si>
  <si>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</si>
  <si>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</si>
  <si>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</si>
  <si>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</si>
  <si>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</si>
  <si>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</si>
  <si>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</si>
  <si>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</si>
  <si>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</si>
  <si>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</si>
  <si>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</si>
  <si>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</si>
  <si>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</si>
  <si>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</si>
  <si>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</si>
  <si>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</si>
  <si>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</si>
  <si>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</si>
  <si>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</si>
  <si>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</si>
  <si>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</si>
  <si>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</si>
  <si>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</si>
  <si>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</si>
  <si>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</si>
  <si>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</si>
  <si>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</si>
  <si>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</si>
  <si>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</si>
  <si>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</si>
  <si>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</si>
  <si>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</si>
  <si>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</si>
  <si>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</si>
  <si>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</si>
  <si>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</si>
  <si>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</si>
  <si>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</si>
  <si>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</si>
  <si>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</si>
  <si>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</si>
  <si>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</si>
  <si>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</si>
  <si>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</si>
  <si>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</si>
  <si>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</si>
  <si>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</si>
  <si>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</si>
  <si>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</si>
  <si>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</si>
  <si>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</si>
  <si>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</si>
  <si>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</si>
  <si>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</si>
  <si>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</si>
  <si>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</si>
  <si>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</si>
  <si>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</si>
  <si>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</si>
  <si>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</si>
  <si>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</si>
  <si>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</si>
  <si>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</si>
  <si>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</si>
  <si>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</si>
  <si>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</si>
  <si>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</si>
  <si>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</si>
  <si>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</si>
  <si>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</si>
  <si>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</si>
  <si>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</si>
  <si>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</si>
  <si>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</si>
  <si>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</si>
  <si>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</si>
  <si>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</si>
  <si>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</si>
  <si>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</si>
  <si>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</si>
  <si>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</si>
  <si>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</si>
  <si>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</si>
  <si>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</si>
  <si>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</si>
  <si>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</si>
  <si>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</si>
  <si>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</si>
  <si>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</si>
  <si>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</si>
  <si>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</si>
  <si>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</si>
  <si>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</si>
  <si>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</si>
  <si>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</si>
  <si>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</si>
  <si>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</si>
  <si>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</si>
  <si>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</si>
  <si>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</si>
  <si>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</si>
  <si>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</si>
  <si>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</si>
  <si>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</si>
  <si>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</si>
  <si>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</si>
  <si>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</si>
  <si>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</si>
  <si>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</si>
  <si>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</si>
  <si>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</si>
  <si>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</si>
  <si>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</si>
  <si>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</si>
  <si>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</si>
  <si>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</si>
  <si>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</si>
  <si>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</si>
  <si>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</si>
  <si>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</si>
  <si>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</si>
  <si>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</si>
  <si>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</si>
  <si>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</si>
  <si>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</si>
  <si>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</si>
  <si>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</si>
  <si>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</si>
  <si>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</si>
  <si>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</si>
  <si>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</si>
  <si>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</si>
  <si>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</si>
  <si>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</si>
  <si>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</si>
  <si>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</si>
  <si>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</si>
  <si>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</si>
  <si>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</si>
  <si>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</si>
  <si>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</si>
  <si>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</si>
  <si>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</si>
  <si>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</si>
  <si>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</si>
  <si>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</si>
  <si>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</si>
  <si>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</si>
  <si>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</si>
  <si>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</si>
  <si>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</si>
  <si>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</si>
  <si>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</si>
  <si>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</si>
  <si>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</si>
  <si>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</si>
  <si>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</si>
  <si>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</si>
  <si>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</si>
  <si>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</si>
  <si>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</si>
  <si>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</si>
  <si>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</si>
  <si>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</si>
  <si>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</si>
  <si>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</si>
  <si>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</si>
  <si>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</si>
  <si>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</si>
  <si>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</si>
  <si>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</si>
  <si>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</si>
  <si>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</si>
  <si>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</si>
  <si>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</si>
  <si>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</si>
  <si>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</si>
  <si>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</si>
  <si>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</si>
  <si>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</si>
  <si>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</si>
  <si>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</si>
  <si>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</si>
  <si>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</si>
  <si>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</si>
  <si>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</si>
  <si>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</si>
  <si>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</si>
  <si>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</si>
  <si>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</si>
  <si>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</si>
  <si>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</si>
  <si>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</si>
  <si>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</si>
  <si>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</si>
  <si>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</si>
  <si>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</si>
  <si>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</si>
  <si>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</si>
  <si>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</si>
  <si>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</si>
  <si>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</si>
  <si>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</si>
  <si>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</si>
  <si>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</si>
  <si>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</si>
  <si>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</si>
  <si>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</si>
  <si>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</si>
  <si>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</si>
  <si>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</si>
  <si>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</si>
  <si>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</si>
  <si>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</si>
  <si>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</si>
  <si>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</si>
  <si>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</si>
  <si>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</si>
  <si>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</si>
  <si>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</si>
  <si>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</si>
  <si>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</si>
  <si>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</si>
  <si>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</si>
  <si>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</si>
  <si>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</si>
  <si>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</si>
  <si>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</si>
  <si>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</si>
  <si>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</si>
  <si>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</si>
  <si>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</si>
  <si>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</si>
  <si>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</si>
  <si>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</si>
  <si>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</si>
  <si>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</si>
  <si>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</si>
  <si>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</si>
  <si>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</si>
  <si>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</si>
  <si>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</si>
  <si>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</si>
  <si>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</si>
  <si>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</si>
  <si>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</si>
  <si>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</si>
  <si>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</si>
  <si>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</si>
  <si>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</si>
  <si>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</si>
  <si>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</si>
  <si>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</si>
  <si>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</si>
  <si>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</si>
  <si>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</si>
  <si>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</si>
  <si>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</si>
  <si>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</si>
  <si>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</si>
  <si>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</si>
  <si>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</si>
  <si>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</si>
  <si>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</si>
  <si>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</si>
  <si>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</si>
  <si>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</si>
  <si>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</si>
  <si>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</si>
  <si>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</si>
  <si>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</si>
  <si>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</si>
  <si>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</si>
  <si>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</si>
  <si>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</si>
  <si>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</si>
  <si>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</si>
  <si>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</si>
  <si>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</si>
  <si>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</si>
  <si>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</si>
  <si>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</si>
  <si>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</si>
  <si>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</si>
  <si>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</si>
  <si>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</si>
  <si>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</si>
  <si>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</si>
  <si>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</si>
  <si>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</si>
  <si>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</si>
  <si>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</si>
  <si>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</si>
  <si>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</si>
  <si>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</si>
  <si>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</si>
  <si>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</si>
  <si>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</si>
  <si>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</si>
  <si>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</si>
  <si>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</si>
  <si>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</si>
  <si>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</si>
  <si>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</si>
  <si>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</si>
  <si>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</si>
  <si>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</si>
  <si>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</si>
  <si>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</si>
  <si>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</si>
  <si>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</si>
  <si>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</si>
  <si>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</si>
  <si>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</si>
  <si>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</si>
  <si>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</si>
  <si>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</si>
  <si>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</si>
  <si>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</si>
  <si>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</si>
  <si>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</si>
  <si>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</si>
  <si>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</si>
  <si>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</si>
  <si>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</si>
  <si>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</si>
  <si>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</si>
  <si>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</si>
  <si>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</si>
  <si>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</si>
  <si>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</si>
  <si>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</si>
  <si>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</si>
  <si>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</si>
  <si>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</si>
  <si>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</si>
  <si>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</si>
  <si>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</si>
  <si>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</si>
  <si>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</si>
  <si>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</si>
  <si>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</si>
  <si>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</si>
  <si>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</si>
  <si>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</si>
  <si>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</si>
  <si>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</si>
  <si>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</si>
  <si>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</si>
  <si>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</si>
  <si>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</si>
  <si>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</si>
  <si>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</si>
  <si>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</si>
  <si>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</si>
  <si>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</si>
  <si>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</si>
  <si>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</si>
  <si>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</si>
  <si>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</si>
  <si>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</si>
  <si>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</si>
  <si>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</si>
  <si>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</si>
  <si>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</si>
  <si>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</si>
  <si>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</si>
  <si>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</si>
  <si>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</si>
  <si>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</si>
  <si>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</si>
  <si>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</si>
  <si>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</si>
  <si>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</si>
  <si>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</si>
  <si>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</si>
  <si>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</si>
  <si>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</si>
  <si>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</si>
  <si>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</si>
  <si>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</si>
  <si>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</si>
  <si>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</si>
  <si>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</si>
  <si>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</si>
  <si>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</si>
  <si>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</si>
  <si>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</si>
  <si>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</si>
  <si>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</si>
  <si>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</si>
  <si>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</si>
  <si>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</si>
  <si>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</si>
  <si>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</si>
  <si>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</si>
  <si>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</si>
  <si>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</si>
  <si>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</si>
  <si>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</si>
  <si>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</si>
  <si>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</si>
  <si>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</si>
  <si>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</si>
  <si>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</si>
  <si>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</si>
  <si>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</si>
  <si>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</si>
  <si>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</si>
  <si>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</si>
  <si>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</si>
  <si>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</si>
  <si>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</si>
  <si>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</si>
  <si>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</si>
  <si>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</si>
  <si>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</si>
  <si>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</si>
  <si>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</si>
  <si>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</si>
  <si>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</si>
  <si>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</si>
  <si>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</si>
  <si>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</si>
  <si>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</si>
  <si>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</si>
  <si>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</si>
  <si>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</si>
  <si>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</si>
  <si>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</si>
  <si>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</si>
  <si>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</si>
  <si>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</si>
  <si>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</si>
  <si>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</si>
  <si>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</si>
  <si>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</si>
  <si>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</si>
  <si>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</si>
  <si>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</si>
  <si>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</si>
  <si>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</si>
  <si>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</si>
  <si>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</si>
  <si>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</si>
  <si>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</si>
  <si>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</si>
  <si>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</si>
  <si>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</si>
  <si>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</si>
  <si>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</si>
  <si>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</si>
  <si>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</si>
  <si>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</si>
  <si>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</si>
  <si>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</si>
  <si>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</si>
  <si>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</si>
  <si>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</si>
  <si>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</si>
  <si>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</si>
  <si>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</si>
  <si>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</si>
  <si>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</si>
  <si>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</si>
  <si>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</si>
  <si>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</si>
  <si>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</si>
  <si>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</si>
  <si>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</si>
  <si>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</si>
  <si>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</si>
  <si>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</si>
  <si>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</si>
  <si>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</si>
  <si>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</si>
  <si>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</si>
  <si>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</si>
  <si>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</si>
  <si>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</si>
  <si>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</si>
  <si>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</si>
  <si>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</si>
  <si>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</si>
  <si>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</si>
  <si>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</si>
  <si>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</si>
  <si>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</si>
  <si>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</si>
  <si>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</si>
  <si>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</si>
  <si>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</si>
  <si>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</si>
  <si>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</si>
  <si>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</si>
  <si>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</si>
  <si>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</si>
  <si>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</si>
  <si>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</si>
  <si>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</si>
  <si>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</si>
  <si>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</si>
  <si>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</si>
  <si>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</si>
  <si>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</si>
  <si>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</si>
  <si>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</si>
  <si>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</si>
  <si>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</si>
  <si>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</si>
  <si>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</si>
  <si>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</si>
  <si>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</si>
  <si>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</si>
  <si>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</si>
  <si>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</si>
  <si>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</si>
  <si>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</si>
  <si>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</si>
  <si>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</si>
  <si>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</si>
  <si>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</si>
  <si>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</si>
  <si>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</si>
  <si>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</si>
  <si>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</si>
  <si>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</si>
  <si>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</si>
  <si>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</si>
  <si>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</si>
  <si>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</si>
  <si>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</si>
  <si>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</si>
  <si>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</si>
  <si>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</si>
  <si>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</si>
  <si>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</si>
  <si>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</si>
  <si>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</si>
  <si>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</si>
  <si>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</si>
  <si>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</si>
  <si>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</si>
  <si>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</si>
  <si>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</si>
  <si>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</si>
  <si>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</si>
  <si>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</si>
  <si>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</si>
  <si>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</si>
  <si>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</si>
  <si>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</si>
  <si>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</si>
  <si>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</si>
  <si>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</si>
  <si>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</si>
  <si>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</si>
  <si>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</si>
  <si>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</si>
  <si>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</si>
  <si>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</si>
  <si>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</si>
  <si>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</si>
  <si>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</si>
  <si>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</si>
  <si>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</si>
  <si>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</si>
  <si>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</si>
  <si>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</si>
  <si>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</si>
  <si>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</si>
  <si>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</si>
  <si>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</si>
  <si>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</si>
  <si>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</si>
  <si>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</si>
  <si>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</si>
  <si>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</si>
  <si>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</si>
  <si>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</si>
  <si>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</si>
  <si>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</si>
  <si>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</si>
  <si>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</si>
  <si>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</si>
  <si>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</si>
  <si>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</si>
  <si>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</si>
  <si>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</si>
  <si>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</si>
  <si>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</si>
  <si>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</si>
  <si>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</si>
  <si>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</si>
  <si>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</si>
  <si>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</si>
  <si>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</si>
  <si>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</si>
  <si>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</si>
  <si>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</si>
  <si>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</si>
  <si>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</si>
  <si>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</si>
  <si>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</si>
  <si>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</si>
  <si>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</si>
  <si>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</si>
  <si>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</si>
  <si>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</si>
  <si>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</si>
  <si>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</si>
  <si>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</si>
  <si>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</si>
  <si>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</si>
  <si>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</si>
  <si>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</si>
  <si>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</si>
  <si>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</si>
  <si>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</si>
  <si>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</si>
  <si>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</si>
  <si>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</si>
  <si>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</si>
  <si>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</si>
  <si>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</si>
  <si>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</si>
  <si>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</si>
  <si>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</si>
  <si>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</si>
  <si>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</si>
  <si>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</si>
  <si>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</si>
  <si>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</si>
  <si>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</si>
  <si>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</si>
  <si>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</si>
  <si>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</si>
  <si>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</si>
  <si>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</si>
  <si>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</si>
  <si>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</si>
  <si>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</si>
  <si>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</si>
  <si>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</si>
  <si>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</si>
  <si>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</si>
  <si>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</si>
  <si>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</si>
  <si>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</si>
  <si>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</si>
  <si>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</si>
  <si>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</si>
  <si>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</si>
  <si>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</si>
  <si>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</si>
  <si>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</si>
  <si>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</si>
  <si>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</si>
  <si>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</si>
  <si>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</si>
  <si>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</si>
  <si>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</si>
  <si>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</si>
  <si>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</si>
  <si>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</si>
  <si>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</si>
  <si>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</si>
  <si>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</si>
  <si>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</si>
  <si>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</si>
  <si>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</si>
  <si>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</si>
  <si>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</si>
  <si>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</si>
  <si>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</si>
  <si>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</si>
  <si>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</si>
  <si>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</si>
  <si>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</si>
  <si>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</si>
  <si>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</si>
  <si>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</si>
  <si>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</si>
  <si>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</si>
  <si>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</si>
  <si>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</si>
  <si>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</si>
  <si>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</si>
  <si>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</si>
  <si>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</si>
  <si>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</si>
  <si>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</si>
  <si>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</si>
  <si>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</si>
  <si>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</si>
  <si>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</si>
  <si>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</si>
  <si>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</si>
  <si>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</si>
  <si>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</si>
  <si>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</si>
  <si>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</si>
  <si>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</si>
  <si>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</si>
  <si>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</si>
  <si>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</si>
  <si>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</si>
  <si>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</si>
  <si>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</si>
  <si>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</si>
  <si>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</si>
  <si>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</si>
  <si>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</si>
  <si>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</si>
  <si>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</si>
  <si>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</si>
  <si>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</si>
  <si>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</si>
  <si>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</si>
  <si>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</si>
  <si>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</si>
  <si>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</si>
  <si>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</si>
  <si>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</si>
  <si>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</si>
  <si>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</si>
  <si>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</si>
  <si>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</si>
  <si>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</si>
  <si>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</si>
  <si>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</si>
  <si>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</si>
  <si>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</si>
  <si>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</si>
  <si>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</si>
  <si>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</si>
  <si>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</si>
  <si>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</si>
  <si>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</si>
  <si>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</si>
  <si>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</si>
  <si>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</si>
  <si>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</si>
  <si>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</si>
  <si>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</si>
  <si>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</si>
  <si>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</si>
  <si>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</si>
  <si>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</si>
  <si>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</si>
  <si>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</si>
  <si>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</si>
  <si>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</si>
  <si>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</si>
  <si>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</si>
  <si>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</si>
  <si>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</si>
  <si>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</si>
  <si>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</si>
  <si>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</si>
  <si>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</si>
  <si>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</si>
  <si>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</si>
  <si>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</si>
  <si>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</si>
  <si>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</si>
  <si>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</si>
  <si>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</si>
  <si>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</si>
  <si>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</si>
  <si>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</si>
  <si>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</si>
  <si>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</si>
  <si>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</si>
  <si>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</si>
  <si>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</si>
  <si>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</si>
  <si>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</si>
  <si>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</si>
  <si>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</si>
  <si>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</si>
  <si>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</si>
  <si>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</si>
  <si>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</si>
  <si>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</si>
  <si>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</si>
  <si>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</si>
  <si>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</si>
  <si>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</si>
  <si>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</si>
  <si>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</si>
  <si>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</si>
  <si>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</si>
  <si>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</si>
  <si>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</si>
  <si>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</si>
  <si>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</si>
  <si>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</si>
  <si>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</si>
  <si>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</si>
  <si>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</si>
  <si>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</si>
  <si>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</si>
  <si>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</si>
  <si>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</si>
  <si>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</si>
  <si>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</si>
  <si>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</si>
  <si>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</si>
  <si>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</si>
  <si>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</si>
  <si>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</si>
  <si>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</si>
  <si>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</si>
  <si>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</si>
  <si>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</si>
  <si>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</si>
  <si>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</si>
  <si>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</si>
  <si>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</si>
  <si>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</si>
  <si>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</si>
  <si>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</si>
  <si>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</si>
  <si>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</si>
  <si>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</si>
  <si>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</si>
  <si>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</si>
  <si>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</si>
  <si>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</si>
  <si>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</si>
  <si>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</si>
  <si>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</si>
  <si>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</si>
  <si>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</si>
  <si>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</si>
  <si>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</si>
  <si>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</si>
  <si>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</si>
  <si>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</si>
  <si>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</si>
  <si>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</si>
  <si>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</si>
  <si>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</si>
  <si>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</si>
  <si>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</si>
  <si>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</si>
  <si>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</si>
  <si>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</si>
  <si>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</si>
  <si>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</si>
  <si>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</si>
  <si>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</si>
  <si>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</si>
  <si>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</si>
  <si>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</si>
  <si>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</si>
  <si>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</si>
  <si>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</si>
  <si>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</si>
  <si>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</si>
  <si>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</si>
  <si>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</si>
  <si>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</si>
  <si>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</si>
  <si>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</si>
  <si>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</si>
  <si>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</si>
  <si>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</si>
  <si>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</si>
  <si>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</si>
  <si>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</si>
  <si>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</si>
  <si>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</si>
  <si>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</si>
  <si>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</si>
  <si>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</si>
  <si>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</si>
  <si>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</si>
  <si>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</si>
  <si>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</si>
  <si>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</si>
  <si>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</si>
  <si>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</si>
  <si>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</si>
  <si>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</si>
  <si>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</si>
  <si>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</si>
  <si>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</si>
  <si>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</si>
  <si>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</si>
  <si>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</si>
  <si>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</si>
  <si>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</si>
  <si>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</si>
  <si>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</si>
  <si>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</si>
  <si>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</si>
  <si>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</si>
  <si>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</si>
  <si>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</si>
  <si>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</si>
  <si>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</si>
  <si>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</si>
  <si>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</si>
  <si>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</si>
  <si>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</si>
  <si>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</si>
  <si>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</si>
  <si>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</si>
  <si>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</si>
  <si>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</si>
  <si>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</si>
  <si>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</si>
  <si>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</si>
  <si>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</si>
  <si>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</si>
  <si>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</si>
  <si>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</si>
  <si>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</si>
  <si>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</si>
  <si>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</si>
  <si>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</si>
  <si>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</si>
  <si>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</si>
  <si>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</si>
  <si>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</si>
  <si>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</si>
  <si>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</si>
  <si>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</si>
  <si>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</si>
  <si>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</si>
  <si>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</si>
  <si>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</si>
  <si>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</si>
  <si>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</si>
  <si>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</si>
  <si>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</si>
  <si>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</si>
  <si>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</si>
  <si>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</si>
  <si>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</si>
  <si>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</si>
  <si>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</si>
  <si>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</si>
  <si>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</si>
  <si>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</si>
  <si>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</si>
  <si>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</si>
  <si>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</si>
  <si>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</si>
  <si>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</si>
  <si>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</si>
  <si>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</si>
  <si>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</si>
  <si>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</si>
  <si>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</si>
  <si>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</si>
  <si>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</si>
  <si>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</si>
  <si>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</si>
  <si>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</si>
  <si>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</si>
  <si>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</si>
  <si>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</si>
  <si>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</si>
  <si>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</si>
  <si>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</si>
  <si>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</si>
  <si>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</si>
  <si>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</si>
  <si>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</si>
  <si>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</si>
  <si>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</si>
  <si>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</si>
  <si>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</si>
  <si>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</si>
  <si>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</si>
  <si>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</si>
  <si>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</si>
  <si>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</si>
  <si>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</si>
  <si>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</si>
  <si>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</si>
  <si>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</si>
  <si>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</si>
  <si>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</si>
  <si>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</si>
  <si>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</si>
  <si>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</si>
  <si>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</si>
  <si>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</si>
  <si>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</si>
  <si>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</si>
  <si>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</si>
  <si>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</si>
  <si>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</si>
  <si>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</si>
  <si>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</si>
  <si>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</si>
  <si>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</si>
  <si>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</si>
  <si>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</si>
  <si>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</si>
  <si>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</si>
  <si>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</si>
  <si>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</si>
  <si>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</si>
  <si>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</si>
  <si>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</si>
  <si>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</si>
  <si>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</si>
  <si>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</si>
  <si>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</si>
  <si>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</si>
  <si>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</si>
  <si>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</si>
  <si>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</si>
  <si>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</si>
  <si>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</si>
  <si>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</si>
  <si>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</si>
  <si>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</si>
  <si>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</si>
  <si>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</si>
  <si>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</si>
  <si>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</si>
  <si>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</si>
  <si>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</si>
  <si>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</si>
  <si>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</si>
  <si>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</si>
  <si>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</si>
  <si>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</si>
  <si>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</si>
  <si>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</si>
  <si>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</si>
  <si>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</si>
  <si>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</si>
  <si>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</si>
  <si>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</si>
  <si>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</si>
  <si>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</si>
  <si>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</si>
  <si>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</si>
  <si>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</si>
  <si>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</si>
  <si>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</si>
  <si>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</si>
  <si>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</si>
  <si>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</si>
  <si>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</si>
  <si>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</si>
  <si>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</si>
  <si>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</si>
  <si>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</si>
  <si>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</si>
  <si>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</si>
  <si>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</si>
  <si>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</si>
  <si>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</si>
  <si>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</si>
  <si>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</si>
  <si>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</si>
  <si>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</si>
  <si>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</si>
  <si>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</si>
  <si>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</si>
  <si>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</si>
  <si>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</si>
  <si>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</si>
  <si>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</si>
  <si>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</si>
  <si>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</si>
  <si>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</si>
  <si>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</si>
  <si>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</si>
  <si>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</si>
  <si>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</si>
  <si>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</si>
  <si>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</si>
  <si>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</si>
  <si>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</si>
  <si>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</si>
  <si>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</si>
  <si>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</si>
  <si>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</si>
  <si>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</si>
  <si>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</si>
  <si>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</si>
  <si>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</si>
  <si>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</si>
  <si>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</si>
  <si>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</si>
  <si>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</si>
  <si>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</si>
  <si>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</si>
  <si>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</si>
  <si>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</si>
  <si>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</si>
  <si>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</si>
  <si>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</si>
  <si>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</si>
  <si>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</si>
  <si>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</si>
  <si>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</si>
  <si>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</si>
  <si>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</si>
  <si>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</si>
  <si>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</si>
  <si>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</si>
  <si>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</si>
  <si>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</si>
  <si>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</si>
  <si>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</si>
  <si>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</si>
  <si>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</si>
  <si>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</si>
  <si>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</si>
  <si>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</si>
  <si>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</si>
  <si>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</si>
  <si>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</si>
  <si>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</si>
  <si>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</si>
  <si>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</si>
  <si>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</si>
  <si>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</si>
  <si>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</si>
  <si>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</si>
  <si>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</si>
  <si>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</si>
  <si>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</si>
  <si>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</si>
  <si>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</si>
  <si>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</si>
  <si>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</si>
  <si>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</si>
  <si>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</si>
  <si>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</si>
  <si>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</si>
  <si>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</si>
  <si>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</si>
  <si>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</si>
  <si>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</si>
  <si>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</si>
  <si>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</si>
  <si>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</si>
  <si>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</si>
  <si>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</si>
  <si>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</si>
  <si>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</si>
  <si>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</si>
  <si>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</si>
  <si>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</si>
  <si>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</si>
  <si>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</si>
  <si>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</si>
  <si>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</si>
  <si>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</si>
  <si>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</si>
  <si>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</si>
  <si>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</si>
  <si>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</si>
  <si>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</si>
  <si>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</si>
  <si>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</si>
  <si>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</si>
  <si>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</si>
  <si>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</si>
  <si>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</si>
  <si>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</si>
  <si>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</si>
  <si>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</si>
  <si>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</si>
  <si>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</si>
  <si>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</si>
  <si>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</si>
  <si>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</si>
  <si>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</si>
  <si>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</si>
  <si>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</si>
  <si>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</si>
  <si>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</si>
  <si>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</si>
  <si>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</si>
  <si>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</si>
  <si>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</si>
  <si>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</si>
  <si>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</si>
  <si>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</si>
  <si>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</si>
  <si>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</si>
  <si>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</si>
  <si>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</si>
  <si>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</si>
  <si>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</si>
  <si>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</si>
  <si>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</si>
  <si>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</si>
  <si>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</si>
  <si>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</si>
  <si>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</si>
  <si>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</si>
  <si>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</si>
  <si>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</si>
  <si>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</si>
  <si>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</si>
  <si>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</si>
  <si>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</si>
  <si>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</si>
  <si>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</si>
  <si>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</si>
  <si>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</si>
  <si>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</si>
  <si>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</si>
  <si>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</si>
  <si>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</si>
  <si>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</si>
  <si>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</si>
  <si>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</si>
  <si>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</si>
  <si>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</si>
  <si>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</si>
  <si>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</si>
  <si>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</si>
  <si>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</si>
  <si>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</si>
  <si>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</si>
  <si>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</si>
  <si>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</si>
  <si>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</si>
  <si>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</si>
  <si>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</si>
  <si>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</si>
  <si>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</si>
  <si>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</si>
  <si>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</si>
  <si>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</si>
  <si>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</si>
  <si>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</si>
  <si>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</si>
  <si>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</si>
  <si>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</si>
  <si>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</si>
  <si>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</si>
  <si>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</si>
  <si>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</si>
  <si>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</si>
  <si>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</si>
  <si>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</si>
  <si>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</si>
  <si>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</si>
  <si>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</si>
  <si>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</si>
  <si>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</si>
  <si>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</si>
  <si>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</si>
  <si>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</si>
  <si>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</si>
  <si>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</si>
  <si>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</si>
  <si>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</si>
  <si>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</si>
  <si>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</si>
  <si>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</si>
  <si>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</si>
  <si>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</si>
  <si>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</si>
  <si>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</si>
  <si>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</si>
  <si>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</si>
  <si>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</si>
  <si>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</si>
  <si>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</si>
  <si>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</si>
  <si>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</si>
  <si>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</si>
  <si>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</si>
  <si>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</si>
  <si>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</si>
  <si>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</si>
  <si>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</si>
  <si>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</si>
  <si>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</si>
  <si>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</si>
  <si>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</si>
  <si>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</si>
  <si>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</si>
  <si>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</si>
  <si>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</si>
  <si>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</si>
  <si>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</si>
  <si>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</si>
  <si>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</si>
  <si>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</si>
  <si>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</si>
  <si>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</si>
  <si>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</si>
  <si>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</si>
  <si>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</si>
  <si>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</si>
  <si>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</si>
  <si>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</si>
  <si>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</si>
  <si>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</si>
  <si>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</si>
  <si>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</si>
  <si>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</si>
  <si>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</si>
  <si>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</si>
  <si>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</si>
  <si>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</si>
  <si>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</si>
  <si>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</si>
  <si>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</si>
  <si>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</si>
  <si>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</si>
  <si>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</si>
  <si>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</si>
  <si>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</si>
  <si>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</si>
  <si>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</si>
  <si>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</si>
  <si>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</si>
  <si>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</si>
  <si>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</si>
  <si>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</si>
  <si>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</si>
  <si>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</si>
  <si>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</si>
  <si>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</si>
  <si>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</si>
  <si>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</si>
  <si>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</si>
  <si>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</si>
  <si>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</si>
  <si>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</si>
  <si>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</si>
  <si>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</si>
  <si>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</si>
  <si>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</si>
  <si>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</si>
  <si>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</si>
  <si>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</si>
  <si>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</si>
  <si>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</si>
  <si>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</si>
  <si>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</si>
  <si>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</si>
  <si>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</si>
  <si>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</si>
  <si>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</si>
  <si>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</si>
  <si>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</si>
  <si>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</si>
  <si>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</si>
  <si>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</si>
  <si>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</si>
  <si>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</si>
  <si>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</si>
  <si>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</si>
  <si>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</si>
  <si>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</si>
  <si>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</si>
  <si>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</si>
  <si>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</si>
  <si>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</si>
  <si>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</si>
  <si>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</si>
  <si>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</si>
  <si>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</si>
  <si>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</si>
  <si>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</si>
  <si>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</si>
  <si>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</si>
  <si>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</si>
  <si>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</si>
  <si>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</si>
  <si>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</si>
  <si>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</si>
  <si>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</si>
  <si>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</si>
  <si>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</si>
  <si>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</si>
  <si>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</si>
  <si>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</si>
  <si>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</si>
  <si>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</si>
  <si>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</si>
  <si>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</si>
  <si>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</si>
  <si>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</si>
  <si>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</si>
  <si>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</si>
  <si>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</si>
  <si>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</si>
  <si>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</si>
  <si>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</si>
  <si>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</si>
  <si>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</si>
  <si>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</si>
  <si>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</si>
  <si>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</si>
  <si>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</si>
  <si>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</si>
  <si>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</si>
  <si>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</si>
  <si>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</si>
  <si>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</si>
  <si>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</si>
  <si>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</si>
  <si>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</si>
  <si>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</si>
  <si>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</si>
  <si>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</si>
  <si>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</si>
  <si>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</si>
  <si>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</si>
  <si>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</si>
  <si>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</si>
  <si>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</si>
  <si>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</si>
  <si>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</si>
  <si>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</si>
  <si>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</si>
  <si>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</si>
  <si>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</si>
  <si>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</si>
  <si>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</si>
  <si>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</si>
  <si>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</si>
  <si>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</si>
  <si>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</si>
  <si>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</si>
  <si>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</si>
  <si>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</si>
  <si>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</si>
  <si>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</si>
  <si>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</si>
  <si>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</si>
  <si>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</si>
  <si>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</si>
  <si>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</si>
  <si>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</si>
  <si>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</si>
  <si>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</si>
  <si>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</si>
  <si>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</si>
  <si>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</si>
  <si>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</si>
  <si>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</si>
  <si>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</si>
  <si>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</si>
  <si>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</si>
  <si>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</si>
  <si>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</si>
  <si>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</si>
  <si>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</si>
  <si>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</si>
  <si>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</si>
  <si>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</si>
  <si>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</si>
  <si>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</si>
  <si>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</si>
  <si>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</si>
  <si>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</si>
  <si>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</si>
  <si>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</si>
  <si>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</si>
  <si>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</si>
  <si>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</si>
  <si>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</si>
  <si>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</si>
  <si>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</si>
  <si>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</si>
  <si>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</si>
  <si>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</si>
  <si>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</si>
  <si>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</si>
  <si>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</si>
  <si>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</si>
  <si>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</si>
  <si>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</si>
  <si>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</si>
  <si>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</si>
  <si>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</si>
  <si>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</si>
  <si>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</si>
  <si>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</si>
  <si>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</si>
  <si>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</si>
  <si>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</si>
  <si>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</si>
  <si>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</si>
  <si>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</si>
  <si>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</si>
  <si>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</si>
  <si>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</si>
  <si>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</si>
  <si>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</si>
  <si>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</si>
  <si>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</si>
  <si>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</si>
  <si>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</si>
  <si>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</si>
  <si>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</si>
  <si>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</si>
  <si>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</si>
  <si>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</si>
  <si>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</si>
  <si>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</si>
  <si>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</si>
  <si>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</si>
  <si>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</si>
  <si>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</si>
  <si>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</si>
  <si>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</si>
  <si>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</si>
  <si>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</si>
  <si>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</si>
  <si>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</si>
  <si>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</si>
  <si>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</si>
  <si>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</si>
  <si>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</si>
  <si>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</si>
  <si>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</si>
  <si>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</si>
  <si>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</si>
  <si>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</si>
  <si>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</si>
  <si>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</si>
  <si>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</si>
  <si>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</si>
  <si>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</si>
  <si>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</si>
  <si>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</si>
  <si>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</si>
  <si>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</si>
  <si>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</si>
  <si>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</si>
  <si>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</si>
  <si>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</si>
  <si>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</si>
  <si>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</si>
  <si>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</si>
  <si>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</si>
  <si>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</si>
  <si>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</si>
  <si>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</si>
  <si>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</si>
  <si>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</si>
  <si>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</si>
  <si>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</si>
  <si>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</si>
  <si>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</si>
  <si>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</si>
  <si>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</si>
  <si>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</si>
  <si>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</si>
  <si>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</si>
  <si>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</si>
  <si>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</si>
  <si>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</si>
  <si>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</si>
  <si>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</si>
  <si>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</si>
  <si>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</si>
  <si>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</si>
  <si>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</si>
  <si>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</si>
  <si>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</si>
  <si>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</si>
  <si>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</si>
  <si>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</si>
  <si>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</si>
  <si>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</si>
  <si>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</si>
  <si>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</si>
  <si>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</si>
  <si>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</si>
  <si>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</si>
  <si>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</si>
  <si>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</si>
  <si>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</si>
  <si>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</si>
  <si>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</si>
  <si>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</si>
  <si>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</si>
  <si>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</si>
  <si>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</si>
  <si>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</si>
  <si>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</si>
  <si>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</si>
  <si>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</si>
  <si>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</si>
  <si>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</si>
  <si>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</si>
  <si>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</si>
  <si>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</si>
  <si>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</si>
  <si>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</si>
  <si>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</si>
  <si>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</si>
  <si>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</si>
  <si>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</si>
  <si>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</si>
  <si>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</si>
  <si>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</si>
  <si>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</si>
  <si>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</si>
  <si>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</si>
  <si>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</si>
  <si>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</si>
  <si>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</si>
  <si>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</si>
  <si>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</si>
  <si>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</si>
  <si>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</si>
  <si>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</si>
  <si>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</si>
  <si>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</si>
  <si>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</si>
  <si>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</si>
  <si>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</si>
  <si>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</si>
  <si>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</si>
  <si>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</si>
  <si>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</si>
  <si>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</si>
  <si>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</si>
  <si>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</si>
  <si>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</si>
  <si>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</si>
  <si>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</si>
  <si>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</si>
  <si>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</si>
  <si>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</si>
  <si>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</si>
  <si>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</si>
  <si>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</si>
  <si>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</si>
  <si>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</si>
  <si>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</si>
  <si>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</si>
  <si>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</si>
  <si>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</si>
  <si>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</si>
  <si>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</si>
  <si>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</si>
  <si>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</si>
  <si>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</si>
  <si>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</si>
  <si>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</si>
  <si>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</si>
  <si>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</si>
  <si>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</si>
  <si>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</si>
  <si>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</si>
  <si>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</si>
  <si>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</si>
  <si>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</si>
  <si>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</si>
  <si>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</si>
  <si>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</si>
  <si>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</si>
  <si>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</si>
  <si>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</si>
  <si>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</si>
  <si>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</si>
  <si>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</si>
  <si>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</si>
  <si>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</si>
  <si>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</si>
  <si>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</si>
  <si>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</si>
  <si>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</si>
  <si>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</si>
  <si>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</si>
  <si>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</si>
  <si>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</si>
  <si>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</si>
  <si>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</si>
  <si>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</si>
  <si>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</si>
  <si>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</si>
  <si>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</si>
  <si>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</si>
  <si>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</si>
  <si>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</si>
  <si>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</si>
  <si>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</si>
  <si>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</si>
  <si>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</si>
  <si>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</si>
  <si>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</si>
  <si>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</si>
  <si>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</si>
  <si>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</si>
  <si>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</si>
  <si>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</si>
  <si>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</si>
  <si>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</si>
  <si>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</si>
  <si>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</si>
  <si>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</si>
  <si>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</si>
  <si>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</si>
  <si>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</si>
  <si>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</si>
  <si>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</si>
  <si>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</si>
  <si>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</si>
  <si>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</si>
  <si>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</si>
  <si>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</si>
  <si>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</si>
  <si>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</si>
  <si>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</si>
  <si>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</si>
  <si>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</si>
  <si>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</si>
  <si>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</si>
  <si>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</si>
  <si>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</si>
  <si>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</si>
  <si>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</si>
  <si>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</si>
  <si>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</si>
  <si>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</si>
  <si>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</si>
  <si>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</si>
  <si>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</si>
  <si>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</si>
  <si>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</si>
  <si>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</si>
  <si>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</si>
  <si>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</si>
  <si>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</si>
  <si>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</si>
  <si>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</si>
  <si>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</si>
  <si>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</si>
  <si>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</si>
  <si>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</si>
  <si>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</si>
  <si>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</si>
  <si>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</si>
  <si>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</si>
  <si>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</si>
  <si>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</si>
  <si>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</si>
  <si>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</si>
  <si>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</si>
  <si>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</si>
  <si>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</si>
  <si>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</si>
  <si>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</si>
  <si>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</si>
  <si>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</si>
  <si>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</si>
  <si>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</si>
  <si>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</si>
  <si>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</si>
  <si>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</si>
  <si>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</si>
  <si>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</si>
  <si>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</si>
  <si>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</si>
  <si>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</si>
  <si>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</si>
  <si>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</si>
  <si>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</si>
  <si>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</si>
  <si>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</si>
  <si>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</si>
  <si>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</si>
  <si>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</si>
  <si>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</si>
  <si>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</si>
  <si>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</si>
  <si>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</si>
  <si>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</si>
  <si>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</si>
  <si>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</si>
  <si>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</si>
  <si>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</si>
  <si>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</si>
  <si>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</si>
  <si>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</si>
  <si>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</si>
  <si>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</si>
  <si>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</si>
  <si>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</si>
  <si>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</si>
  <si>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</si>
  <si>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</si>
  <si>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</si>
  <si>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</si>
  <si>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</si>
  <si>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</si>
  <si>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</si>
  <si>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</si>
  <si>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</si>
  <si>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</si>
  <si>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</si>
  <si>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</si>
  <si>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</si>
  <si>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</si>
  <si>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</si>
  <si>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</si>
  <si>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</si>
  <si>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</si>
  <si>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</si>
  <si>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</si>
  <si>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</si>
  <si>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</si>
  <si>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</si>
  <si>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</si>
  <si>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</si>
  <si>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</si>
  <si>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</si>
  <si>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</si>
  <si>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</si>
  <si>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</si>
  <si>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</si>
  <si>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</si>
  <si>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</si>
  <si>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</si>
  <si>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</si>
  <si>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</si>
  <si>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</si>
  <si>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</si>
  <si>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</si>
  <si>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</si>
  <si>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</si>
  <si>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</si>
  <si>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</si>
  <si>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</si>
  <si>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</si>
  <si>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</si>
  <si>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</si>
  <si>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</si>
  <si>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</si>
  <si>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</si>
  <si>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</si>
  <si>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</si>
  <si>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</si>
  <si>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</si>
  <si>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</si>
  <si>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</si>
  <si>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</si>
  <si>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</si>
  <si>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</si>
  <si>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</si>
  <si>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</si>
  <si>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</si>
  <si>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</si>
  <si>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</si>
  <si>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</si>
  <si>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</si>
  <si>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</si>
  <si>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</si>
  <si>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</si>
  <si>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</si>
  <si>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</si>
  <si>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</si>
  <si>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</si>
  <si>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</si>
  <si>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</si>
  <si>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</si>
  <si>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</si>
  <si>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</si>
  <si>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</si>
  <si>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</si>
  <si>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</si>
  <si>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</si>
  <si>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</si>
  <si>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</si>
  <si>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</si>
  <si>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</si>
  <si>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</si>
  <si>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</si>
  <si>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</si>
  <si>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</si>
  <si>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</si>
  <si>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</si>
  <si>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</si>
  <si>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</si>
  <si>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</si>
  <si>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</si>
  <si>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</si>
  <si>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</si>
  <si>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</si>
  <si>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</si>
  <si>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</si>
  <si>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</si>
  <si>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</si>
  <si>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</si>
  <si>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</si>
  <si>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</si>
  <si>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</si>
  <si>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</si>
  <si>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</si>
  <si>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</si>
  <si>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</si>
  <si>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</si>
  <si>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</si>
  <si>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</si>
  <si>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</si>
  <si>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</si>
  <si>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</si>
  <si>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</si>
  <si>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</si>
  <si>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</si>
  <si>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</si>
  <si>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</si>
  <si>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</si>
  <si>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</si>
  <si>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</si>
  <si>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</si>
  <si>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</si>
  <si>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</si>
  <si>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</si>
  <si>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</si>
  <si>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</si>
  <si>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</si>
  <si>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</si>
  <si>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</si>
  <si>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</si>
  <si>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</si>
  <si>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</si>
  <si>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</si>
  <si>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</si>
  <si>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</si>
  <si>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</si>
  <si>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</si>
  <si>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</si>
  <si>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</si>
  <si>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</si>
  <si>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</si>
  <si>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</si>
  <si>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</si>
  <si>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</si>
  <si>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</si>
  <si>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</si>
  <si>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</si>
  <si>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</si>
  <si>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</si>
  <si>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</si>
  <si>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</si>
  <si>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</si>
  <si>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</si>
  <si>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</si>
  <si>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</si>
  <si>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</si>
  <si>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</si>
  <si>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</si>
  <si>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</si>
  <si>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</si>
  <si>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</si>
  <si>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</si>
  <si>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</si>
  <si>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</si>
  <si>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</si>
  <si>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</si>
  <si>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</si>
  <si>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</si>
  <si>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</si>
  <si>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</si>
  <si>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</si>
  <si>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</si>
  <si>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</si>
  <si>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</si>
  <si>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</si>
  <si>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</si>
  <si>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</si>
  <si>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</si>
  <si>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</si>
  <si>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</si>
  <si>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</si>
  <si>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</si>
  <si>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</si>
  <si>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</si>
  <si>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</si>
  <si>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</si>
  <si>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</si>
  <si>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</si>
  <si>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</si>
  <si>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</si>
  <si>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</si>
  <si>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</si>
  <si>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</si>
  <si>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</si>
  <si>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</si>
  <si>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</si>
  <si>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</si>
  <si>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</si>
  <si>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</si>
  <si>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</si>
  <si>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</si>
  <si>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</si>
  <si>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</si>
  <si>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</si>
  <si>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</si>
  <si>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</si>
  <si>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</si>
  <si>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</si>
  <si>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</si>
  <si>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</si>
  <si>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</si>
  <si>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</si>
  <si>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</si>
  <si>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</si>
  <si>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</si>
  <si>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</si>
  <si>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</si>
  <si>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</si>
  <si>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</si>
  <si>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</si>
  <si>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</si>
  <si>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</si>
  <si>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</si>
  <si>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</si>
  <si>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</si>
  <si>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</si>
  <si>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</si>
  <si>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</si>
  <si>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</si>
  <si>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</si>
  <si>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</si>
  <si>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</si>
  <si>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</si>
  <si>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</si>
  <si>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</si>
  <si>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</si>
  <si>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</si>
  <si>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</si>
  <si>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</si>
  <si>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</si>
  <si>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</si>
  <si>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</si>
  <si>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</si>
  <si>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</si>
  <si>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</si>
  <si>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</si>
  <si>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</si>
  <si>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</si>
  <si>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</si>
  <si>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</si>
  <si>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</si>
  <si>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</si>
  <si>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</si>
  <si>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</si>
  <si>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</si>
  <si>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</si>
  <si>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</si>
  <si>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</si>
  <si>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</si>
  <si>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</si>
  <si>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</si>
  <si>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</si>
  <si>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</si>
  <si>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</si>
  <si>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</si>
  <si>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</si>
  <si>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</si>
  <si>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</si>
  <si>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</si>
  <si>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</si>
  <si>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</si>
  <si>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</si>
  <si>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</si>
  <si>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</si>
  <si>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</si>
  <si>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</si>
  <si>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</si>
  <si>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</si>
  <si>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</si>
  <si>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</si>
  <si>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</si>
  <si>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</si>
  <si>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</si>
  <si>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</si>
  <si>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</si>
  <si>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</si>
  <si>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</si>
  <si>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</si>
  <si>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</si>
  <si>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</si>
  <si>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</si>
  <si>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</si>
  <si>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</si>
  <si>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</si>
  <si>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</si>
  <si>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</si>
  <si>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</si>
  <si>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</si>
  <si>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</si>
  <si>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</si>
  <si>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</si>
  <si>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</si>
  <si>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</si>
  <si>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</si>
  <si>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</si>
  <si>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</si>
  <si>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</si>
  <si>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</si>
  <si>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</si>
  <si>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</si>
  <si>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</si>
  <si>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</si>
  <si>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</si>
  <si>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</si>
  <si>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</si>
  <si>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</si>
  <si>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</si>
  <si>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</si>
  <si>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</si>
  <si>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</si>
  <si>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</si>
  <si>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</si>
  <si>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</si>
  <si>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</si>
  <si>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</si>
  <si>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</si>
  <si>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</si>
  <si>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</si>
  <si>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</si>
  <si>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</si>
  <si>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</si>
  <si>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</si>
  <si>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</si>
  <si>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</si>
  <si>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</si>
  <si>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</si>
  <si>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</si>
  <si>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</si>
  <si>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</si>
  <si>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</si>
  <si>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</si>
  <si>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</si>
  <si>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</si>
  <si>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</si>
  <si>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</si>
  <si>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</si>
  <si>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</si>
  <si>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</si>
  <si>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</si>
  <si>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</si>
  <si>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</si>
  <si>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</si>
  <si>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</si>
  <si>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</si>
  <si>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</si>
  <si>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</si>
  <si>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</si>
  <si>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</si>
  <si>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</si>
  <si>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</si>
  <si>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</si>
  <si>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</si>
  <si>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</si>
  <si>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</si>
  <si>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</si>
  <si>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</si>
  <si>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</si>
  <si>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</si>
  <si>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</si>
  <si>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</si>
  <si>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</si>
  <si>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</si>
  <si>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</si>
  <si>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</si>
  <si>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</si>
  <si>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</si>
  <si>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</si>
  <si>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</si>
  <si>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</si>
  <si>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</si>
  <si>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</si>
  <si>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</si>
  <si>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</si>
  <si>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</si>
  <si>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</si>
  <si>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</si>
  <si>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</si>
  <si>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</si>
  <si>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</si>
  <si>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</si>
  <si>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</si>
  <si>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</si>
  <si>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</si>
  <si>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</si>
  <si>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</si>
  <si>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</si>
  <si>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</si>
  <si>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</si>
  <si>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</si>
  <si>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</si>
  <si>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</si>
  <si>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</si>
  <si>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</si>
  <si>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</si>
  <si>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</si>
  <si>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</si>
  <si>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</si>
  <si>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</si>
  <si>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</si>
  <si>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</si>
  <si>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</si>
  <si>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</si>
  <si>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</si>
  <si>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</si>
  <si>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</si>
  <si>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</si>
  <si>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</si>
  <si>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</si>
  <si>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</si>
  <si>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</si>
  <si>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</si>
  <si>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</si>
  <si>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</si>
  <si>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</si>
  <si>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</si>
  <si>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</si>
  <si>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</si>
  <si>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</si>
  <si>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</si>
  <si>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</si>
  <si>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</si>
  <si>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</si>
  <si>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</si>
  <si>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</si>
  <si>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</si>
  <si>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</si>
  <si>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</si>
  <si>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</si>
  <si>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</si>
  <si>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</si>
  <si>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</si>
  <si>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</si>
  <si>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</si>
  <si>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</si>
  <si>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</si>
  <si>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</si>
  <si>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</si>
  <si>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</si>
  <si>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</si>
  <si>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</si>
  <si>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</si>
  <si>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</si>
  <si>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</si>
  <si>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</si>
  <si>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</si>
  <si>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</si>
  <si>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</si>
  <si>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</si>
  <si>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</si>
  <si>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</si>
  <si>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</si>
  <si>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</si>
  <si>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</si>
  <si>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</si>
  <si>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</si>
  <si>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</si>
  <si>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</si>
  <si>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</si>
  <si>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</si>
  <si>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</si>
  <si>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</si>
  <si>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</si>
  <si>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</si>
  <si>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</si>
  <si>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</si>
  <si>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</si>
  <si>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</si>
  <si>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</si>
  <si>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</si>
  <si>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</si>
  <si>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</si>
  <si>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</si>
  <si>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</si>
  <si>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</si>
  <si>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</si>
  <si>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</si>
  <si>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</si>
  <si>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</si>
  <si>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</si>
  <si>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</si>
  <si>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</si>
  <si>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</si>
  <si>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</si>
  <si>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</si>
  <si>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</si>
  <si>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</si>
  <si>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</si>
  <si>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</si>
  <si>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</si>
  <si>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</si>
  <si>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</si>
  <si>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</si>
  <si>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</si>
  <si>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</si>
  <si>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</si>
  <si>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</si>
  <si>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</si>
  <si>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</si>
  <si>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</si>
  <si>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</si>
  <si>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</si>
  <si>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</si>
  <si>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</si>
  <si>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</si>
  <si>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</si>
  <si>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</si>
  <si>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</si>
  <si>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</si>
  <si>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</si>
  <si>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</si>
  <si>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</si>
  <si>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</si>
  <si>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</si>
  <si>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</si>
  <si>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</si>
  <si>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</si>
  <si>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</si>
  <si>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</si>
  <si>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</si>
  <si>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</si>
  <si>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</si>
  <si>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</si>
  <si>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</si>
  <si>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</si>
  <si>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</si>
  <si>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</si>
  <si>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</si>
  <si>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</si>
  <si>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</si>
  <si>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</si>
  <si>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</si>
  <si>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</si>
  <si>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</si>
  <si>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</si>
  <si>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</si>
  <si>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</si>
  <si>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</si>
  <si>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</si>
  <si>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</si>
  <si>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</si>
  <si>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</si>
  <si>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</si>
  <si>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</si>
  <si>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</si>
  <si>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</si>
  <si>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</si>
  <si>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</si>
  <si>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</si>
  <si>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</si>
  <si>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</si>
  <si>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</si>
  <si>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</si>
  <si>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</si>
  <si>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</si>
  <si>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</si>
  <si>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</si>
  <si>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</si>
  <si>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</si>
  <si>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</si>
  <si>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</si>
  <si>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</si>
  <si>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</si>
  <si>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</si>
  <si>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</si>
  <si>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</si>
  <si>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</si>
  <si>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</si>
  <si>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</si>
  <si>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</si>
  <si>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</si>
  <si>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</si>
  <si>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</si>
  <si>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</si>
  <si>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</si>
  <si>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</si>
  <si>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</si>
  <si>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</si>
  <si>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</si>
  <si>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</si>
  <si>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</si>
  <si>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</si>
  <si>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</si>
  <si>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</si>
  <si>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</si>
  <si>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</si>
  <si>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</si>
  <si>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</si>
  <si>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</si>
  <si>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</si>
  <si>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</si>
  <si>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</si>
  <si>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</si>
  <si>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</si>
  <si>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</si>
  <si>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</si>
  <si>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</si>
  <si>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</si>
  <si>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</si>
  <si>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</si>
  <si>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</si>
  <si>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</si>
  <si>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</si>
  <si>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</si>
  <si>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</si>
  <si>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</si>
  <si>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</si>
  <si>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</si>
  <si>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</si>
  <si>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</si>
  <si>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</si>
  <si>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</si>
  <si>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</si>
  <si>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</si>
  <si>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</si>
  <si>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</si>
  <si>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</si>
  <si>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</si>
  <si>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</si>
  <si>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</si>
  <si>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</si>
  <si>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</si>
  <si>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</si>
  <si>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</si>
  <si>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</si>
  <si>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</si>
  <si>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</si>
  <si>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</si>
  <si>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</si>
  <si>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</si>
  <si>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</si>
  <si>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</si>
  <si>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</si>
  <si>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</si>
  <si>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</si>
  <si>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</si>
  <si>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</si>
  <si>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</si>
  <si>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</si>
  <si>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</si>
  <si>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</si>
  <si>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</si>
  <si>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</si>
  <si>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</si>
  <si>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</si>
  <si>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</si>
  <si>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</si>
  <si>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</si>
  <si>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</si>
  <si>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</si>
  <si>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</si>
  <si>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</si>
  <si>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</si>
  <si>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</si>
  <si>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</si>
  <si>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</si>
  <si>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</si>
  <si>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</si>
  <si>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</si>
  <si>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</si>
  <si>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</si>
  <si>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</si>
  <si>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</si>
  <si>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</si>
  <si>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</si>
  <si>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</si>
  <si>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</si>
  <si>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</si>
  <si>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</si>
  <si>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</si>
  <si>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</si>
  <si>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</si>
  <si>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</si>
  <si>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</si>
  <si>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</si>
  <si>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</si>
  <si>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</si>
  <si>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</si>
  <si>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</si>
  <si>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</si>
  <si>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</si>
  <si>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</si>
  <si>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</si>
  <si>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</si>
  <si>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</si>
  <si>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</si>
  <si>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</si>
  <si>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</si>
  <si>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</si>
  <si>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</si>
  <si>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</si>
  <si>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</si>
  <si>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</si>
  <si>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</si>
  <si>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</si>
  <si>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</si>
  <si>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</si>
  <si>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</si>
  <si>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</si>
  <si>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</si>
  <si>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</si>
  <si>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</si>
  <si>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</si>
  <si>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</si>
  <si>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</si>
  <si>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</si>
  <si>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</si>
  <si>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</si>
  <si>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</si>
  <si>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</si>
  <si>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</si>
  <si>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</si>
  <si>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</si>
  <si>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</si>
  <si>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</si>
  <si>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</si>
  <si>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</si>
  <si>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</si>
  <si>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</si>
  <si>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</si>
  <si>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</si>
  <si>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</si>
  <si>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</si>
  <si>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</si>
  <si>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</si>
  <si>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</si>
  <si>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</si>
  <si>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</si>
  <si>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</si>
  <si>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</si>
  <si>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</si>
  <si>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</si>
  <si>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</si>
  <si>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</si>
  <si>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</si>
  <si>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</si>
  <si>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</si>
  <si>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</si>
  <si>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</si>
  <si>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</si>
  <si>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</si>
  <si>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</si>
  <si>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</si>
  <si>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</si>
  <si>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</si>
  <si>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</si>
  <si>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</si>
  <si>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</si>
  <si>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</si>
  <si>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</si>
  <si>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</si>
  <si>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</si>
  <si>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</si>
  <si>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</si>
  <si>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</si>
  <si>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</si>
  <si>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</si>
  <si>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</si>
  <si>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</si>
  <si>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</si>
  <si>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</si>
  <si>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</si>
  <si>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</si>
  <si>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</si>
  <si>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</si>
  <si>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</si>
  <si>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</si>
  <si>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</si>
  <si>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</si>
  <si>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</si>
  <si>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</si>
  <si>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</si>
  <si>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</si>
  <si>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</si>
  <si>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</si>
  <si>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</si>
  <si>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</si>
  <si>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</si>
  <si>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</si>
  <si>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</si>
  <si>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</si>
  <si>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</si>
  <si>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</si>
  <si>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</si>
  <si>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</si>
  <si>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</si>
  <si>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</si>
  <si>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</si>
  <si>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</si>
  <si>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</si>
  <si>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</si>
  <si>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</si>
  <si>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</si>
  <si>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</si>
  <si>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</si>
  <si>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</si>
  <si>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</si>
  <si>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</si>
  <si>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</si>
  <si>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</si>
  <si>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</si>
  <si>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</si>
  <si>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</si>
  <si>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</si>
  <si>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</si>
  <si>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</si>
  <si>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</si>
  <si>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</si>
  <si>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</si>
  <si>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</si>
  <si>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</si>
  <si>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</si>
  <si>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</si>
  <si>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</si>
  <si>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</si>
  <si>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</si>
  <si>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</si>
  <si>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</si>
  <si>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</si>
  <si>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</si>
  <si>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</si>
  <si>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</si>
  <si>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</si>
  <si>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</si>
  <si>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</si>
  <si>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</si>
  <si>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</si>
  <si>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</si>
  <si>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</si>
  <si>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</si>
  <si>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</si>
  <si>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</si>
  <si>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</si>
  <si>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</si>
  <si>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</si>
  <si>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</si>
  <si>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</si>
  <si>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</si>
  <si>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</si>
  <si>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</si>
  <si>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</si>
  <si>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</si>
  <si>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</si>
  <si>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</si>
  <si>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</si>
  <si>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</si>
  <si>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</si>
  <si>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</si>
  <si>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</si>
  <si>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</si>
  <si>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</si>
  <si>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</si>
  <si>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</si>
  <si>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</si>
  <si>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</si>
  <si>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</si>
  <si>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</si>
  <si>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</si>
  <si>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</si>
  <si>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</si>
  <si>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</si>
  <si>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</si>
  <si>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</si>
  <si>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</si>
  <si>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</si>
  <si>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</si>
  <si>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</si>
  <si>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</si>
  <si>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</si>
  <si>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</si>
  <si>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</si>
  <si>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</si>
  <si>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</si>
  <si>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</si>
  <si>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</si>
  <si>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</si>
  <si>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</si>
  <si>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</si>
  <si>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</si>
  <si>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</si>
  <si>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</si>
  <si>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</si>
  <si>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</si>
  <si>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</si>
  <si>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</si>
  <si>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</si>
  <si>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</si>
  <si>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</si>
  <si>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</si>
  <si>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</si>
  <si>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</si>
  <si>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</si>
  <si>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</si>
  <si>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</si>
  <si>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</si>
  <si>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</si>
  <si>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</si>
  <si>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</si>
  <si>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</si>
  <si>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</si>
  <si>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</si>
  <si>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</si>
  <si>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</si>
  <si>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</si>
  <si>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</si>
  <si>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</si>
  <si>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</si>
  <si>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</si>
  <si>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</si>
  <si>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</si>
  <si>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</si>
  <si>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</si>
  <si>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</si>
  <si>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</si>
  <si>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</si>
  <si>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</si>
  <si>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</si>
  <si>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</si>
  <si>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</si>
  <si>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</si>
  <si>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</si>
  <si>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</si>
  <si>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</si>
  <si>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</si>
  <si>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</si>
  <si>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</si>
  <si>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</si>
  <si>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</si>
  <si>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</si>
  <si>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</si>
  <si>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</si>
  <si>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</si>
  <si>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</si>
  <si>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</si>
  <si>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</si>
  <si>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</si>
  <si>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</si>
  <si>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</si>
  <si>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</si>
  <si>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</si>
  <si>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</si>
  <si>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</si>
  <si>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</si>
  <si>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</si>
  <si>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</si>
  <si>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</si>
  <si>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</si>
  <si>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</si>
  <si>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</si>
  <si>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</si>
  <si>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</si>
  <si>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</si>
  <si>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</si>
  <si>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</si>
  <si>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</si>
  <si>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</si>
  <si>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</si>
  <si>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</si>
  <si>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</si>
  <si>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</si>
  <si>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</si>
  <si>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</si>
  <si>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</si>
  <si>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</si>
  <si>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</si>
  <si>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</si>
  <si>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</si>
  <si>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</si>
  <si>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</si>
  <si>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</si>
  <si>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</si>
  <si>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</si>
  <si>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</si>
  <si>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</si>
  <si>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</si>
  <si>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</si>
  <si>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</si>
  <si>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</si>
  <si>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</si>
  <si>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</si>
  <si>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</si>
  <si>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</si>
  <si>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</si>
  <si>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</si>
  <si>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</si>
  <si>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</si>
  <si>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</si>
  <si>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</si>
  <si>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</si>
  <si>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</si>
  <si>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</si>
  <si>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</si>
  <si>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</si>
  <si>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</si>
  <si>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</si>
  <si>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</si>
  <si>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</si>
  <si>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</si>
  <si>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</si>
  <si>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</si>
  <si>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</si>
  <si>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</si>
  <si>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</si>
  <si>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</si>
  <si>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</si>
  <si>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</si>
  <si>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</si>
  <si>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</si>
  <si>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</si>
  <si>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</si>
  <si>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</si>
  <si>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</si>
  <si>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</si>
  <si>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</si>
  <si>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</si>
  <si>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</si>
  <si>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</si>
  <si>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</si>
  <si>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</si>
  <si>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</si>
  <si>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</si>
  <si>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</si>
  <si>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</si>
  <si>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</si>
  <si>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</si>
  <si>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</si>
  <si>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</si>
  <si>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</si>
  <si>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</si>
  <si>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</si>
  <si>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</si>
  <si>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</si>
  <si>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</si>
  <si>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</si>
  <si>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</si>
  <si>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</si>
  <si>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</si>
  <si>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</si>
  <si>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</si>
  <si>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</si>
  <si>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</si>
  <si>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</si>
  <si>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</si>
  <si>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</si>
  <si>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</si>
  <si>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</si>
  <si>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</si>
  <si>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</si>
  <si>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</si>
  <si>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</si>
  <si>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</si>
  <si>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</si>
  <si>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</si>
  <si>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</si>
  <si>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</si>
  <si>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</si>
  <si>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</si>
  <si>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</si>
  <si>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</si>
  <si>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</si>
  <si>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</si>
  <si>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</si>
  <si>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</si>
  <si>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</si>
  <si>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</si>
  <si>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</si>
  <si>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</si>
  <si>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</si>
  <si>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</si>
  <si>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</si>
  <si>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</si>
  <si>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</si>
  <si>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</si>
  <si>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</si>
  <si>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</si>
  <si>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</si>
  <si>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</si>
  <si>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</si>
  <si>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</si>
  <si>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</si>
  <si>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</si>
  <si>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</si>
  <si>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</si>
  <si>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</si>
  <si>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</si>
  <si>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</si>
  <si>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</si>
  <si>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</si>
  <si>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</si>
  <si>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</si>
  <si>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</si>
  <si>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</si>
  <si>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</si>
  <si>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</si>
  <si>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</si>
  <si>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</si>
  <si>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</si>
  <si>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</si>
  <si>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</si>
  <si>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</si>
  <si>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</si>
  <si>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</si>
  <si>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</si>
  <si>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</si>
  <si>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</si>
  <si>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</si>
  <si>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</si>
  <si>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</si>
  <si>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</si>
  <si>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</si>
  <si>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</si>
  <si>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</si>
  <si>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</si>
  <si>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</si>
  <si>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</si>
  <si>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</si>
  <si>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</si>
  <si>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</si>
  <si>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</si>
  <si>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</si>
  <si>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</si>
  <si>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</si>
  <si>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</si>
  <si>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</si>
  <si>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</si>
  <si>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</si>
  <si>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</si>
  <si>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</si>
  <si>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</si>
  <si>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</si>
  <si>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</si>
  <si>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</si>
  <si>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</si>
  <si>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</si>
  <si>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</si>
  <si>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</si>
  <si>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</si>
  <si>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</si>
  <si>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</si>
  <si>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</si>
  <si>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</si>
  <si>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</si>
  <si>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</si>
  <si>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</si>
  <si>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</si>
  <si>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</si>
  <si>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</si>
  <si>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</si>
  <si>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</si>
  <si>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</si>
  <si>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</si>
  <si>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</si>
  <si>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</si>
  <si>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</si>
  <si>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</si>
  <si>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</si>
  <si>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</si>
  <si>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</si>
  <si>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</si>
  <si>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</si>
  <si>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</si>
  <si>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</si>
  <si>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</si>
  <si>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</si>
  <si>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</si>
  <si>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</si>
  <si>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</si>
  <si>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</si>
  <si>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</si>
  <si>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</si>
  <si>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</si>
  <si>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</si>
  <si>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</si>
  <si>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</si>
  <si>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</si>
  <si>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</si>
  <si>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</si>
  <si>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</si>
  <si>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</si>
  <si>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</si>
  <si>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</si>
  <si>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</si>
  <si>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</si>
  <si>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</si>
  <si>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</si>
  <si>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</si>
  <si>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</si>
  <si>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</si>
  <si>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</si>
  <si>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</si>
  <si>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</si>
  <si>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</si>
  <si>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</si>
  <si>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</si>
  <si>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</si>
  <si>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</si>
  <si>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</si>
  <si>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</si>
  <si>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</si>
  <si>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</si>
  <si>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</si>
  <si>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</si>
  <si>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</si>
  <si>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</si>
  <si>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</si>
  <si>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</si>
  <si>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</si>
  <si>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</si>
  <si>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</si>
  <si>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</si>
  <si>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</si>
  <si>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</si>
  <si>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</si>
  <si>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</si>
  <si>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</si>
  <si>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</si>
  <si>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</si>
  <si>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</si>
  <si>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</si>
  <si>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</si>
  <si>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</si>
  <si>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</si>
  <si>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</si>
  <si>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</si>
  <si>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</si>
  <si>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</si>
  <si>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</si>
  <si>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</si>
  <si>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</si>
  <si>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</si>
  <si>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</si>
  <si>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</si>
  <si>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</si>
  <si>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</si>
  <si>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</si>
  <si>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</si>
  <si>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</si>
  <si>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</si>
  <si>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</si>
  <si>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</si>
  <si>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</si>
  <si>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</si>
  <si>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</si>
  <si>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</si>
  <si>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</si>
  <si>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</si>
  <si>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</si>
  <si>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</si>
  <si>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</si>
  <si>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</si>
  <si>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</si>
  <si>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</si>
  <si>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</si>
  <si>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</si>
  <si>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</si>
  <si>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</si>
  <si>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</si>
  <si>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</si>
  <si>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</si>
  <si>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</si>
  <si>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</si>
  <si>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</si>
  <si>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</si>
  <si>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</si>
  <si>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</si>
  <si>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</si>
  <si>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</si>
  <si>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</si>
  <si>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</si>
  <si>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</si>
  <si>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</si>
  <si>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</si>
  <si>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</si>
  <si>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</si>
  <si>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</si>
  <si>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</si>
  <si>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</si>
  <si>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</si>
  <si>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</si>
  <si>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</si>
  <si>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</si>
  <si>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</si>
  <si>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</si>
  <si>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</si>
  <si>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</si>
  <si>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</si>
  <si>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</si>
  <si>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</si>
  <si>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</si>
  <si>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</si>
  <si>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</si>
  <si>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</si>
  <si>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</si>
  <si>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</si>
  <si>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</si>
  <si>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</si>
  <si>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</si>
  <si>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</si>
  <si>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</si>
  <si>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</si>
  <si>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</si>
  <si>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</si>
  <si>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</si>
  <si>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</si>
  <si>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</si>
  <si>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</si>
  <si>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</si>
  <si>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</si>
  <si>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</si>
  <si>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</si>
  <si>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</si>
  <si>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</si>
  <si>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</si>
  <si>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</si>
  <si>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</si>
  <si>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</si>
  <si>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</si>
  <si>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</si>
  <si>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</si>
  <si>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</si>
  <si>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</si>
  <si>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</si>
  <si>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</si>
  <si>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</si>
  <si>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</si>
  <si>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</si>
  <si>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</si>
  <si>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</si>
  <si>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</si>
  <si>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</si>
  <si>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</si>
  <si>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</si>
  <si>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</si>
  <si>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</si>
  <si>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</si>
  <si>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</si>
  <si>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</si>
  <si>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</si>
  <si>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</si>
  <si>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</si>
  <si>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</si>
  <si>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</si>
  <si>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</si>
  <si>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</si>
  <si>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</si>
  <si>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</si>
  <si>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</si>
  <si>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</si>
  <si>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</si>
  <si>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</si>
  <si>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</si>
  <si>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</si>
  <si>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</si>
  <si>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</si>
  <si>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</si>
  <si>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</si>
  <si>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</si>
  <si>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</si>
  <si>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</si>
  <si>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</si>
  <si>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</si>
  <si>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</si>
  <si>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</si>
  <si>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</si>
  <si>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</si>
  <si>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</si>
  <si>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</si>
  <si>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</si>
  <si>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</si>
  <si>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</si>
  <si>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</si>
  <si>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</si>
  <si>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</si>
  <si>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</si>
  <si>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</si>
  <si>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</si>
  <si>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</si>
  <si>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</si>
  <si>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</si>
  <si>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</si>
  <si>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</si>
  <si>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</si>
  <si>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</si>
  <si>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</si>
  <si>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</si>
  <si>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</si>
  <si>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</si>
  <si>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</si>
  <si>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</si>
  <si>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</si>
  <si>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</si>
  <si>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</si>
  <si>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</si>
  <si>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</si>
  <si>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</si>
  <si>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</si>
  <si>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</si>
  <si>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</si>
  <si>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</si>
  <si>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</si>
  <si>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</si>
  <si>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</si>
  <si>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</si>
  <si>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</si>
  <si>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</si>
  <si>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</si>
  <si>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</si>
  <si>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</si>
  <si>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</si>
  <si>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</si>
  <si>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</si>
  <si>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</si>
  <si>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</si>
  <si>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</si>
  <si>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</si>
  <si>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</si>
  <si>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</si>
  <si>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</si>
  <si>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</si>
  <si>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</si>
  <si>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</si>
  <si>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</si>
  <si>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</si>
  <si>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</si>
  <si>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</si>
  <si>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</si>
  <si>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</si>
  <si>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</si>
  <si>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</si>
  <si>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</si>
  <si>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</si>
  <si>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</si>
  <si>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</si>
  <si>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</si>
  <si>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</si>
  <si>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</si>
  <si>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</si>
  <si>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</si>
  <si>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</si>
  <si>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</si>
  <si>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</si>
  <si>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</si>
  <si>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</si>
  <si>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</si>
  <si>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</si>
  <si>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</si>
  <si>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</si>
  <si>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</si>
  <si>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</si>
  <si>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</si>
  <si>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</si>
  <si>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</si>
  <si>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</si>
  <si>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</si>
  <si>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</si>
  <si>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</si>
  <si>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</si>
  <si>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</si>
  <si>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</si>
  <si>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</si>
  <si>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</si>
  <si>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</si>
  <si>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</si>
  <si>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</si>
  <si>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</si>
  <si>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</si>
  <si>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</si>
  <si>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</si>
  <si>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</si>
  <si>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</si>
  <si>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</si>
  <si>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</si>
  <si>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</si>
  <si>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</si>
  <si>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</si>
  <si>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</si>
  <si>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</si>
  <si>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</si>
  <si>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</si>
  <si>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</si>
  <si>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</si>
  <si>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</si>
  <si>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</si>
  <si>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</si>
  <si>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</si>
  <si>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</si>
  <si>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</si>
  <si>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</si>
  <si>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</si>
  <si>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</si>
  <si>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</si>
  <si>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</si>
  <si>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</si>
  <si>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</si>
  <si>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</si>
  <si>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</si>
  <si>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</si>
  <si>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</si>
  <si>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</si>
  <si>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</si>
  <si>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</si>
  <si>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</si>
  <si>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</si>
  <si>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</si>
  <si>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</si>
  <si>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</si>
  <si>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</si>
  <si>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</si>
  <si>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</si>
  <si>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</si>
  <si>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</si>
  <si>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</si>
  <si>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</si>
  <si>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</si>
  <si>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</si>
  <si>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</si>
  <si>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</si>
  <si>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</si>
  <si>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</si>
  <si>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</si>
  <si>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</si>
  <si>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</si>
  <si>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</si>
  <si>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</si>
  <si>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</si>
  <si>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</si>
  <si>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</si>
  <si>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</si>
  <si>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</si>
  <si>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</si>
  <si>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</si>
  <si>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</si>
  <si>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</si>
  <si>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</si>
  <si>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</si>
  <si>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</si>
  <si>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</si>
  <si>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</si>
  <si>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</si>
  <si>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</si>
  <si>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</si>
  <si>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</si>
  <si>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</si>
  <si>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</si>
  <si>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</si>
  <si>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</si>
  <si>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</si>
  <si>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</si>
  <si>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</si>
  <si>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</si>
  <si>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</si>
  <si>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</si>
  <si>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</si>
  <si>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</si>
  <si>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</si>
  <si>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</si>
  <si>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</si>
  <si>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</si>
  <si>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</si>
  <si>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</si>
  <si>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</si>
  <si>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</si>
  <si>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</si>
  <si>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</si>
  <si>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</si>
  <si>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</si>
  <si>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</si>
  <si>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</si>
  <si>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</si>
  <si>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</si>
  <si>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</si>
  <si>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</si>
  <si>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</si>
  <si>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</si>
  <si>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</si>
  <si>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</si>
  <si>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</si>
  <si>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</si>
  <si>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</si>
  <si>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</si>
  <si>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</si>
  <si>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</si>
  <si>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</si>
  <si>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</si>
  <si>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</si>
  <si>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</si>
  <si>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</si>
  <si>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</si>
  <si>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</si>
  <si>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</si>
  <si>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</si>
  <si>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</si>
  <si>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</si>
  <si>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</si>
  <si>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</si>
  <si>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</si>
  <si>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</si>
  <si>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</si>
  <si>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</si>
  <si>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</si>
  <si>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</si>
  <si>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</si>
  <si>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</si>
  <si>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</si>
  <si>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</si>
  <si>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</si>
  <si>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</si>
  <si>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</si>
  <si>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</si>
  <si>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</si>
  <si>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</si>
  <si>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</si>
  <si>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</si>
  <si>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</si>
  <si>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</si>
  <si>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</si>
  <si>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</si>
  <si>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</si>
  <si>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</si>
  <si>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</si>
  <si>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</si>
  <si>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</si>
  <si>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</si>
  <si>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</si>
  <si>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</si>
  <si>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</si>
  <si>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</si>
  <si>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</si>
  <si>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</si>
  <si>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</si>
  <si>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</si>
  <si>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</si>
  <si>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</si>
  <si>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</si>
  <si>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</si>
  <si>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</si>
  <si>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</si>
  <si>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</si>
  <si>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</si>
  <si>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</si>
  <si>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</si>
  <si>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</si>
  <si>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</si>
  <si>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</si>
  <si>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</si>
  <si>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</si>
  <si>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</si>
  <si>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</si>
  <si>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</si>
  <si>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</si>
  <si>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</si>
  <si>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</si>
  <si>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</si>
  <si>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</si>
  <si>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</si>
  <si>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</si>
  <si>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</si>
  <si>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</si>
  <si>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</si>
  <si>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</si>
  <si>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</si>
  <si>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</si>
  <si>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</si>
  <si>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</si>
  <si>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</si>
  <si>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</si>
  <si>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</si>
  <si>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</si>
  <si>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</si>
  <si>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</si>
  <si>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</si>
  <si>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</si>
  <si>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</si>
  <si>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</si>
  <si>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</si>
  <si>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</si>
  <si>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</si>
  <si>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</si>
  <si>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</si>
  <si>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</si>
  <si>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</si>
  <si>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</si>
  <si>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</si>
  <si>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</si>
  <si>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</si>
  <si>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</si>
  <si>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</si>
  <si>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</si>
  <si>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</si>
  <si>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</si>
  <si>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</si>
  <si>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</si>
  <si>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</si>
  <si>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</si>
  <si>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</si>
  <si>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</si>
  <si>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</si>
  <si>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</si>
  <si>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</si>
  <si>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</si>
  <si>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</si>
  <si>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</si>
  <si>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</si>
  <si>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</si>
  <si>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</si>
  <si>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</si>
  <si>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</si>
  <si>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</si>
  <si>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</si>
  <si>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</si>
  <si>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</si>
  <si>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</si>
  <si>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</si>
  <si>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</si>
  <si>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</si>
  <si>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</si>
  <si>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</si>
  <si>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</si>
  <si>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</si>
  <si>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</si>
  <si>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</si>
  <si>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</si>
  <si>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</si>
  <si>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</si>
  <si>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</si>
  <si>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</si>
  <si>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</si>
  <si>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</si>
  <si>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</si>
  <si>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</si>
  <si>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</si>
  <si>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</si>
  <si>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</si>
  <si>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</si>
  <si>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</si>
  <si>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</si>
  <si>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</si>
  <si>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</si>
  <si>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</si>
  <si>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</si>
  <si>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</si>
  <si>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</si>
  <si>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</si>
  <si>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</si>
  <si>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</si>
  <si>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</si>
  <si>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</si>
  <si>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</si>
  <si>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</si>
  <si>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</si>
  <si>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</si>
  <si>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</si>
  <si>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</si>
  <si>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</si>
  <si>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</si>
  <si>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</si>
  <si>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</si>
  <si>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</si>
  <si>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</si>
  <si>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</si>
  <si>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</si>
  <si>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</si>
  <si>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</si>
  <si>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</si>
  <si>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</si>
  <si>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</si>
  <si>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</si>
  <si>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</si>
  <si>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</si>
  <si>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</si>
  <si>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</si>
  <si>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</si>
  <si>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</si>
  <si>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</si>
  <si>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</si>
  <si>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</si>
  <si>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</si>
  <si>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</si>
  <si>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</si>
  <si>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</si>
  <si>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</si>
  <si>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</si>
  <si>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</si>
  <si>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</si>
  <si>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</si>
  <si>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</si>
  <si>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</si>
  <si>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</si>
  <si>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</si>
  <si>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</si>
  <si>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</si>
  <si>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</si>
  <si>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</si>
  <si>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</si>
  <si>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</si>
  <si>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</si>
  <si>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</si>
  <si>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</si>
  <si>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</si>
  <si>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</si>
  <si>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</si>
  <si>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</si>
  <si>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</si>
  <si>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</si>
  <si>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</si>
  <si>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</si>
  <si>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</si>
  <si>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</si>
  <si>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</si>
  <si>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</si>
  <si>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</si>
  <si>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</si>
  <si>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</si>
  <si>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</si>
  <si>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</si>
  <si>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</si>
  <si>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</si>
  <si>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</si>
  <si>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</si>
  <si>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</si>
  <si>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</si>
  <si>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</si>
  <si>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</si>
  <si>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</si>
  <si>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</si>
  <si>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</si>
  <si>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</si>
  <si>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</si>
  <si>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</si>
  <si>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</si>
  <si>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</si>
  <si>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</si>
  <si>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</si>
  <si>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</si>
  <si>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</si>
  <si>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</si>
  <si>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</si>
  <si>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</si>
  <si>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</si>
  <si>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</si>
  <si>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</si>
  <si>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</si>
  <si>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</si>
  <si>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</si>
  <si>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</si>
  <si>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</si>
  <si>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</si>
  <si>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</si>
  <si>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</si>
  <si>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</si>
  <si>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</si>
  <si>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</si>
  <si>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</si>
  <si>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</si>
  <si>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</si>
  <si>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</si>
  <si>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</si>
  <si>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</si>
  <si>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</si>
  <si>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</si>
  <si>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</si>
  <si>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</si>
  <si>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</si>
  <si>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</si>
  <si>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</si>
  <si>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</si>
  <si>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</si>
  <si>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</si>
  <si>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</si>
  <si>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</si>
  <si>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</si>
  <si>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</si>
  <si>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</si>
  <si>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</si>
  <si>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</si>
  <si>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</si>
  <si>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</si>
  <si>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</si>
  <si>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</si>
  <si>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</si>
  <si>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</si>
  <si>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</si>
  <si>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</si>
  <si>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</si>
  <si>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</si>
  <si>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</si>
  <si>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</si>
  <si>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</si>
  <si>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</si>
  <si>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</si>
  <si>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</si>
  <si>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</si>
  <si>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</si>
  <si>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</si>
  <si>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</si>
  <si>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</si>
  <si>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</si>
  <si>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</si>
  <si>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</si>
  <si>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</si>
  <si>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</si>
  <si>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</si>
  <si>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</si>
  <si>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</si>
  <si>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</si>
  <si>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</si>
  <si>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</si>
  <si>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</si>
  <si>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</si>
  <si>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</si>
  <si>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</si>
  <si>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</si>
  <si>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</si>
  <si>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</si>
  <si>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</si>
  <si>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</si>
  <si>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</si>
  <si>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</si>
  <si>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</si>
  <si>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</si>
  <si>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</si>
  <si>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</si>
  <si>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</si>
  <si>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</si>
  <si>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</si>
  <si>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</si>
  <si>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</si>
  <si>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</si>
  <si>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</si>
  <si>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</si>
  <si>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</si>
  <si>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</si>
  <si>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</si>
  <si>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</si>
  <si>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</si>
  <si>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</si>
  <si>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</si>
  <si>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</si>
  <si>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</si>
  <si>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</si>
  <si>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</si>
  <si>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</si>
  <si>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</si>
  <si>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</si>
  <si>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</si>
  <si>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</si>
  <si>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</si>
  <si>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</si>
  <si>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</si>
  <si>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</si>
  <si>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</si>
  <si>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</si>
  <si>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</si>
  <si>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</si>
  <si>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</si>
  <si>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</si>
  <si>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</si>
  <si>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</si>
  <si>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</si>
  <si>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</si>
  <si>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</si>
  <si>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</si>
  <si>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</si>
  <si>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</si>
  <si>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</si>
  <si>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</si>
  <si>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</si>
  <si>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</si>
  <si>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</si>
  <si>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</si>
  <si>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</si>
  <si>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</si>
  <si>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</si>
  <si>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</si>
  <si>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</si>
  <si>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</si>
  <si>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</si>
  <si>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</si>
  <si>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</si>
  <si>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</si>
  <si>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</si>
  <si>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</si>
  <si>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</si>
  <si>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</si>
  <si>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</si>
  <si>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</si>
  <si>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</si>
  <si>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</si>
  <si>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</si>
  <si>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</si>
  <si>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</si>
  <si>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</si>
  <si>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</si>
  <si>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</si>
  <si>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</si>
  <si>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</si>
  <si>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</si>
  <si>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</si>
  <si>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</si>
  <si>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</si>
  <si>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</si>
  <si>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</si>
  <si>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</si>
  <si>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</si>
  <si>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</si>
  <si>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</si>
  <si>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</si>
  <si>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</si>
  <si>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</si>
  <si>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</si>
  <si>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</si>
  <si>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</si>
  <si>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</si>
  <si>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</si>
  <si>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</si>
  <si>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</si>
  <si>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</si>
  <si>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</si>
  <si>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</si>
  <si>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</si>
  <si>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</si>
  <si>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</si>
  <si>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</si>
  <si>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</si>
  <si>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</si>
  <si>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</si>
  <si>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</si>
  <si>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</si>
  <si>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</si>
  <si>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</si>
  <si>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</si>
  <si>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</si>
  <si>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</si>
  <si>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</si>
  <si>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</si>
  <si>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</si>
  <si>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</si>
  <si>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</si>
  <si>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</si>
  <si>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</si>
  <si>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</si>
  <si>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</si>
  <si>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</si>
  <si>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</si>
  <si>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</si>
  <si>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</si>
  <si>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</si>
  <si>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</si>
  <si>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</si>
  <si>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</si>
  <si>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</si>
  <si>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</si>
  <si>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</si>
  <si>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</si>
  <si>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</si>
  <si>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</si>
  <si>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</si>
  <si>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</si>
  <si>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</si>
  <si>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</si>
  <si>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</si>
  <si>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</si>
  <si>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</si>
  <si>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</si>
  <si>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</si>
  <si>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</si>
  <si>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</si>
  <si>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</si>
  <si>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</si>
  <si>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</si>
  <si>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</si>
  <si>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</si>
  <si>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</si>
  <si>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</si>
  <si>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</si>
  <si>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</si>
  <si>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</si>
  <si>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</si>
  <si>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</si>
  <si>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</si>
  <si>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</si>
  <si>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</si>
  <si>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</si>
  <si>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</si>
  <si>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</si>
  <si>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</si>
  <si>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</si>
  <si>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</si>
  <si>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</si>
  <si>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</si>
  <si>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</si>
  <si>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</si>
  <si>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</si>
  <si>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</si>
  <si>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</si>
  <si>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</si>
  <si>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</si>
  <si>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</si>
  <si>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</si>
  <si>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</si>
  <si>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</si>
  <si>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</si>
  <si>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</si>
  <si>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</si>
  <si>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</si>
  <si>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</si>
  <si>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</si>
  <si>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</si>
  <si>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</si>
  <si>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</si>
  <si>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</si>
  <si>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</si>
  <si>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</si>
  <si>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</si>
  <si>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</si>
  <si>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</si>
  <si>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</si>
  <si>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</si>
  <si>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</si>
  <si>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</si>
  <si>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</si>
  <si>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</si>
  <si>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</si>
  <si>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</si>
  <si>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</si>
  <si>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</si>
  <si>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</si>
  <si>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</si>
  <si>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</si>
  <si>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</si>
  <si>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</si>
  <si>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</si>
  <si>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</si>
  <si>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</si>
  <si>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</si>
  <si>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</si>
  <si>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</si>
  <si>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</si>
  <si>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</si>
  <si>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</si>
  <si>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</si>
  <si>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</si>
  <si>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</si>
  <si>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</si>
  <si>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</si>
  <si>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</si>
  <si>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</si>
  <si>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</si>
  <si>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</si>
  <si>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</si>
  <si>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</si>
  <si>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</si>
  <si>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</si>
  <si>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</si>
  <si>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</si>
  <si>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</si>
  <si>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</si>
  <si>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</si>
  <si>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</si>
  <si>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</si>
  <si>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</si>
  <si>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</si>
  <si>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</si>
  <si>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</si>
  <si>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</si>
  <si>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</si>
  <si>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</si>
  <si>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</si>
  <si>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</si>
  <si>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</si>
  <si>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</si>
  <si>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</si>
  <si>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</si>
  <si>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</si>
  <si>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</si>
  <si>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</si>
  <si>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</si>
  <si>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</si>
  <si>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</si>
  <si>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</si>
  <si>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</si>
  <si>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</si>
  <si>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</si>
  <si>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</si>
  <si>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</si>
  <si>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</si>
  <si>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</si>
  <si>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</si>
  <si>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</si>
  <si>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</si>
  <si>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</si>
  <si>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</si>
  <si>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</si>
  <si>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</si>
  <si>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</si>
  <si>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</si>
  <si>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</si>
  <si>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</si>
  <si>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</si>
  <si>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</si>
  <si>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</si>
  <si>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</si>
  <si>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</si>
  <si>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</si>
  <si>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</si>
  <si>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</si>
  <si>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</si>
  <si>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</si>
  <si>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</si>
  <si>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</si>
  <si>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</si>
  <si>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</si>
  <si>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</si>
  <si>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</si>
  <si>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</si>
  <si>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</si>
  <si>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</si>
  <si>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</si>
  <si>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</si>
  <si>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</si>
  <si>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</si>
  <si>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</si>
  <si>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</si>
  <si>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</si>
  <si>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</si>
  <si>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</si>
  <si>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</si>
  <si>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</si>
  <si>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</si>
  <si>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</si>
  <si>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</si>
  <si>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</si>
  <si>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</si>
  <si>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</si>
  <si>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</si>
  <si>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</si>
  <si>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</si>
  <si>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</si>
  <si>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</si>
  <si>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</si>
  <si>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</si>
  <si>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</si>
  <si>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</si>
  <si>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</si>
  <si>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</si>
  <si>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</si>
  <si>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</si>
  <si>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</si>
  <si>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</si>
  <si>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</si>
  <si>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</si>
  <si>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</si>
  <si>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</si>
  <si>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</si>
  <si>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</si>
  <si>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</si>
  <si>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</si>
  <si>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</si>
  <si>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</si>
  <si>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</si>
  <si>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</si>
  <si>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</si>
  <si>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</si>
  <si>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</si>
  <si>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</si>
  <si>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</si>
  <si>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</si>
  <si>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</si>
  <si>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</si>
  <si>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</si>
  <si>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</si>
  <si>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</si>
  <si>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</si>
  <si>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</si>
  <si>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</si>
  <si>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</si>
  <si>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</si>
  <si>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</si>
  <si>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</si>
  <si>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</si>
  <si>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</si>
  <si>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</si>
  <si>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</si>
  <si>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</si>
  <si>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</si>
  <si>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</si>
  <si>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</si>
  <si>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</si>
  <si>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</si>
  <si>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</si>
  <si>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</si>
  <si>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</si>
  <si>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</si>
  <si>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</si>
  <si>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</si>
  <si>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</si>
  <si>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</si>
  <si>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</si>
  <si>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</si>
  <si>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</si>
  <si>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</si>
  <si>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</si>
  <si>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</si>
  <si>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</si>
  <si>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</si>
  <si>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</si>
  <si>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</si>
  <si>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</si>
  <si>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</si>
  <si>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</si>
  <si>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</si>
  <si>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</si>
  <si>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</si>
  <si>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</si>
  <si>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</si>
  <si>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</si>
  <si>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</si>
  <si>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</si>
  <si>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</si>
  <si>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</si>
  <si>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</si>
  <si>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</si>
  <si>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</si>
  <si>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</si>
  <si>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</si>
  <si>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</si>
  <si>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</si>
  <si>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</si>
  <si>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</si>
  <si>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</si>
  <si>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</si>
  <si>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</si>
  <si>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</si>
  <si>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</si>
  <si>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</si>
  <si>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</si>
  <si>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</si>
  <si>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</si>
  <si>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</si>
  <si>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</si>
  <si>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</si>
  <si>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</si>
  <si>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</si>
  <si>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</si>
  <si>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</si>
  <si>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</si>
  <si>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</si>
  <si>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</si>
  <si>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</si>
  <si>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</si>
  <si>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</si>
  <si>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</si>
  <si>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</si>
  <si>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</si>
  <si>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</si>
  <si>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</si>
  <si>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</si>
  <si>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</si>
  <si>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</si>
  <si>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</si>
  <si>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</si>
  <si>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</si>
  <si>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</si>
  <si>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</si>
  <si>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</si>
  <si>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</si>
  <si>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</si>
  <si>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</si>
  <si>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</si>
  <si>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</si>
  <si>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</si>
  <si>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</si>
  <si>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</si>
  <si>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</si>
  <si>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</si>
  <si>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</si>
  <si>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</si>
  <si>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</si>
  <si>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</si>
  <si>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</si>
  <si>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</si>
  <si>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</si>
  <si>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</si>
  <si>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</si>
  <si>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</si>
  <si>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</si>
  <si>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</si>
  <si>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</si>
  <si>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</si>
  <si>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</si>
  <si>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</si>
  <si>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</si>
  <si>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</si>
  <si>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</si>
  <si>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</si>
  <si>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</si>
  <si>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</si>
  <si>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</si>
  <si>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</si>
  <si>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</si>
  <si>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</si>
  <si>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</si>
  <si>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</si>
  <si>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</si>
  <si>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</si>
  <si>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</si>
  <si>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</si>
  <si>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</si>
  <si>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</si>
  <si>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</si>
  <si>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</si>
  <si>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</si>
  <si>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</si>
  <si>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</si>
  <si>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</si>
  <si>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</si>
  <si>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</si>
  <si>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</si>
  <si>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</si>
  <si>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</si>
  <si>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</si>
  <si>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</si>
  <si>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</si>
  <si>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</si>
  <si>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</si>
  <si>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</si>
  <si>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</si>
  <si>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</si>
  <si>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</si>
  <si>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</si>
  <si>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</si>
  <si>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</si>
  <si>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</si>
  <si>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</si>
  <si>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</si>
  <si>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</si>
  <si>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</si>
  <si>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</si>
  <si>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</si>
  <si>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</si>
  <si>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</si>
  <si>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</si>
  <si>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</si>
  <si>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</si>
  <si>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</si>
  <si>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</si>
  <si>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</si>
  <si>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</si>
  <si>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</si>
  <si>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</si>
  <si>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</si>
  <si>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</si>
  <si>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</si>
  <si>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</si>
  <si>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</si>
  <si>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</si>
  <si>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</si>
  <si>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</si>
  <si>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</si>
  <si>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</si>
  <si>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</si>
  <si>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</si>
  <si>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</si>
  <si>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</si>
  <si>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</si>
  <si>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</si>
  <si>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</si>
  <si>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</si>
  <si>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</si>
  <si>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</si>
  <si>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</si>
  <si>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</si>
  <si>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</si>
  <si>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</si>
  <si>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</si>
  <si>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</si>
  <si>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</si>
  <si>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</si>
  <si>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</si>
  <si>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</si>
  <si>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</si>
  <si>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</si>
  <si>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</si>
  <si>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</si>
  <si>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</si>
  <si>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</si>
  <si>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</si>
  <si>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</si>
  <si>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</si>
  <si>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</si>
  <si>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</si>
  <si>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</si>
  <si>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</si>
  <si>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</si>
  <si>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</si>
  <si>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</si>
  <si>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</si>
  <si>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</si>
  <si>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</si>
  <si>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</si>
  <si>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</si>
  <si>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</si>
  <si>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</si>
  <si>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</si>
  <si>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</si>
  <si>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</si>
  <si>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</si>
  <si>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</si>
  <si>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</si>
  <si>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</si>
  <si>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</si>
  <si>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</si>
  <si>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</si>
  <si>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</si>
  <si>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</si>
  <si>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</si>
  <si>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</si>
  <si>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</si>
  <si>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</si>
  <si>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</si>
  <si>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</si>
  <si>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</si>
  <si>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</si>
  <si>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</si>
  <si>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</si>
  <si>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</si>
  <si>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</si>
  <si>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</si>
  <si>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</si>
  <si>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</si>
  <si>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</si>
  <si>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</si>
  <si>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</si>
  <si>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</si>
  <si>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</si>
  <si>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</si>
  <si>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</si>
  <si>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</si>
  <si>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</si>
  <si>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</si>
  <si>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</si>
  <si>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</si>
  <si>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</si>
  <si>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</si>
  <si>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</si>
  <si>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</si>
  <si>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</si>
  <si>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</si>
  <si>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</si>
  <si>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</si>
  <si>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</si>
  <si>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</si>
  <si>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</si>
  <si>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</si>
  <si>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</si>
  <si>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</si>
  <si>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</si>
  <si>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</si>
  <si>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</si>
  <si>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</si>
  <si>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</si>
  <si>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</si>
  <si>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</si>
  <si>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</si>
  <si>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</si>
  <si>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</si>
  <si>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</si>
  <si>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</si>
  <si>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</si>
  <si>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</si>
  <si>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</si>
  <si>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</si>
  <si>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</si>
  <si>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</si>
  <si>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</si>
  <si>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</si>
  <si>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</si>
  <si>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</si>
  <si>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</si>
  <si>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</si>
  <si>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</si>
  <si>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</si>
  <si>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</si>
  <si>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</si>
  <si>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</si>
  <si>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</si>
  <si>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</si>
  <si>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</si>
  <si>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</si>
  <si>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</si>
  <si>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</si>
  <si>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</si>
  <si>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</si>
  <si>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</si>
  <si>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</si>
  <si>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</si>
  <si>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</si>
  <si>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</si>
  <si>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</si>
  <si>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</si>
  <si>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</si>
  <si>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</si>
  <si>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</si>
  <si>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</si>
  <si>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</si>
  <si>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</si>
  <si>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</si>
  <si>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</si>
  <si>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</si>
  <si>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</si>
  <si>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</si>
  <si>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</si>
  <si>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</si>
  <si>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</si>
  <si>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</si>
  <si>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</si>
  <si>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</si>
  <si>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</si>
  <si>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</si>
  <si>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</si>
  <si>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</si>
  <si>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</si>
  <si>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</si>
  <si>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</si>
  <si>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</si>
  <si>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</si>
  <si>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</si>
  <si>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</si>
  <si>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</si>
  <si>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</si>
  <si>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</si>
  <si>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</si>
  <si>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</si>
  <si>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</si>
  <si>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</si>
  <si>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</si>
  <si>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</si>
  <si>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</si>
  <si>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</si>
  <si>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</si>
  <si>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</si>
  <si>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</si>
  <si>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</si>
  <si>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</si>
  <si>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</si>
  <si>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</si>
  <si>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</si>
  <si>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</si>
  <si>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</si>
  <si>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</si>
  <si>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</si>
  <si>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</si>
  <si>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</si>
  <si>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</si>
  <si>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</si>
  <si>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</si>
  <si>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</si>
  <si>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</si>
  <si>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</si>
  <si>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</si>
  <si>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</si>
  <si>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</si>
  <si>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</si>
  <si>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</si>
  <si>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</si>
  <si>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</si>
  <si>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</si>
  <si>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</si>
  <si>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</si>
  <si>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</si>
  <si>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</si>
  <si>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</si>
  <si>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</si>
  <si>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</si>
  <si>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</si>
  <si>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</si>
  <si>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</si>
  <si>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</si>
  <si>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</si>
  <si>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</si>
  <si>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</si>
  <si>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</si>
  <si>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</si>
  <si>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</si>
  <si>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</si>
  <si>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</si>
  <si>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</si>
  <si>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</si>
  <si>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</si>
  <si>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</si>
  <si>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</si>
  <si>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</si>
  <si>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</si>
  <si>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</si>
  <si>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</si>
  <si>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</si>
  <si>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</si>
  <si>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</si>
  <si>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</si>
  <si>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</si>
  <si>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</si>
  <si>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</si>
  <si>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</si>
  <si>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</si>
  <si>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</si>
  <si>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</si>
  <si>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</si>
  <si>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</si>
  <si>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</si>
  <si>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</si>
  <si>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</si>
  <si>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</si>
  <si>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</si>
  <si>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</si>
  <si>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</si>
  <si>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</si>
  <si>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</si>
  <si>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</si>
  <si>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</si>
  <si>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</si>
  <si>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</si>
  <si>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</si>
  <si>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</si>
  <si>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</si>
  <si>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</si>
  <si>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</si>
  <si>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</si>
  <si>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</si>
  <si>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</si>
  <si>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</si>
  <si>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</si>
  <si>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</si>
  <si>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</si>
  <si>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</si>
  <si>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</si>
  <si>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</si>
  <si>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</si>
  <si>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</si>
  <si>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</si>
  <si>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</si>
  <si>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</si>
  <si>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</si>
  <si>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</si>
  <si>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</si>
  <si>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</si>
  <si>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</si>
  <si>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</si>
  <si>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</si>
  <si>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</si>
  <si>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</si>
  <si>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</si>
  <si>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</si>
  <si>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</si>
  <si>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</si>
  <si>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</si>
  <si>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</si>
  <si>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</si>
  <si>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</si>
  <si>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</si>
  <si>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</si>
  <si>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</si>
  <si>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</si>
  <si>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</si>
  <si>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</si>
  <si>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</si>
  <si>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</si>
  <si>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</si>
  <si>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</si>
  <si>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</si>
  <si>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</si>
  <si>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</si>
  <si>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</si>
  <si>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</si>
  <si>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</si>
  <si>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</si>
  <si>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</si>
  <si>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</si>
  <si>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</si>
  <si>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</si>
  <si>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</si>
  <si>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</si>
  <si>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</si>
  <si>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</si>
  <si>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</si>
  <si>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</si>
  <si>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</si>
  <si>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</si>
  <si>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</si>
  <si>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</si>
  <si>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</si>
  <si>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</si>
  <si>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</si>
  <si>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</si>
  <si>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</si>
  <si>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</si>
  <si>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</si>
  <si>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</si>
  <si>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</si>
  <si>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</si>
  <si>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</si>
  <si>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</si>
  <si>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</si>
  <si>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</si>
  <si>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</si>
  <si>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</si>
  <si>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</si>
  <si>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</si>
  <si>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</si>
  <si>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</si>
  <si>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</si>
  <si>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</si>
  <si>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</si>
  <si>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</si>
  <si>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</si>
  <si>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</si>
  <si>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</si>
  <si>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</si>
  <si>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</si>
  <si>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</si>
  <si>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</si>
  <si>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</si>
  <si>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</si>
  <si>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</si>
  <si>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</si>
  <si>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</si>
  <si>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</si>
  <si>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</si>
  <si>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</si>
  <si>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</si>
  <si>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</si>
  <si>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</si>
  <si>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</si>
  <si>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</si>
  <si>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</si>
  <si>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</si>
  <si>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</si>
  <si>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</si>
  <si>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</si>
  <si>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</si>
  <si>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</si>
  <si>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</si>
  <si>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</si>
  <si>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</si>
  <si>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</si>
  <si>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</si>
  <si>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</si>
  <si>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</si>
  <si>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</si>
  <si>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</si>
  <si>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</si>
  <si>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</si>
  <si>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</si>
  <si>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</si>
  <si>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</si>
  <si>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</si>
  <si>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</si>
  <si>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</si>
  <si>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</si>
  <si>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</si>
  <si>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</si>
  <si>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</si>
  <si>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</si>
  <si>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</si>
  <si>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</si>
  <si>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</si>
  <si>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</si>
  <si>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</si>
  <si>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</si>
  <si>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</si>
  <si>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</si>
  <si>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</si>
  <si>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</si>
  <si>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</si>
  <si>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</si>
  <si>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</si>
  <si>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</si>
  <si>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</si>
  <si>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</si>
  <si>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</si>
  <si>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</si>
  <si>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</si>
  <si>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</si>
  <si>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</si>
  <si>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</si>
  <si>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</si>
  <si>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</si>
  <si>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</si>
  <si>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</si>
  <si>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</si>
  <si>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</si>
  <si>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</si>
  <si>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</si>
  <si>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</si>
  <si>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</si>
  <si>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</si>
  <si>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</si>
  <si>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</si>
  <si>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</si>
  <si>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</si>
  <si>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</si>
  <si>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</si>
  <si>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</si>
  <si>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</si>
  <si>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</si>
  <si>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</si>
  <si>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</si>
  <si>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</si>
  <si>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</si>
  <si>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</si>
  <si>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</si>
  <si>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</si>
  <si>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</si>
  <si>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</si>
  <si>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</si>
  <si>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</si>
  <si>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</si>
  <si>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</si>
  <si>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</si>
  <si>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</si>
  <si>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</si>
  <si>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</si>
  <si>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</si>
  <si>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</si>
  <si>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</si>
  <si>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</si>
  <si>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</si>
  <si>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</si>
  <si>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</si>
  <si>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</si>
  <si>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</si>
  <si>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</si>
  <si>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</si>
  <si>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</si>
  <si>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</si>
  <si>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</si>
  <si>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</si>
  <si>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</si>
  <si>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</si>
  <si>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</si>
  <si>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</si>
  <si>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</si>
  <si>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</si>
  <si>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</si>
  <si>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</si>
  <si>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</si>
  <si>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</si>
  <si>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</si>
  <si>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</si>
  <si>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</si>
  <si>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</si>
  <si>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</si>
  <si>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</si>
  <si>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</si>
  <si>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</si>
  <si>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</si>
  <si>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</si>
  <si>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</si>
  <si>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</si>
  <si>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</si>
  <si>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</si>
  <si>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</si>
  <si>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</si>
  <si>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</si>
  <si>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</si>
  <si>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</si>
  <si>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</si>
  <si>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</si>
  <si>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</si>
  <si>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</si>
  <si>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</si>
  <si>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</si>
  <si>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</si>
  <si>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</si>
  <si>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</si>
  <si>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</si>
  <si>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</si>
  <si>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</si>
  <si>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</si>
  <si>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</si>
  <si>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</si>
  <si>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</si>
  <si>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</si>
  <si>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</si>
  <si>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</si>
  <si>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</si>
  <si>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</si>
  <si>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</si>
  <si>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</si>
  <si>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</si>
  <si>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</si>
  <si>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</si>
  <si>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</si>
  <si>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</si>
  <si>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</si>
  <si>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</si>
  <si>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</si>
  <si>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</si>
  <si>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</si>
  <si>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</si>
  <si>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</si>
  <si>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</si>
  <si>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</si>
  <si>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</si>
  <si>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</si>
  <si>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</si>
  <si>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</si>
  <si>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</si>
  <si>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</si>
  <si>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</si>
  <si>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</si>
  <si>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</si>
  <si>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</si>
  <si>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</si>
  <si>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</si>
  <si>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</si>
  <si>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</si>
  <si>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</si>
  <si>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</si>
  <si>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</si>
  <si>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</si>
  <si>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</si>
  <si>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</si>
  <si>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</si>
  <si>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</si>
  <si>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</si>
  <si>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</si>
  <si>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</si>
  <si>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</si>
  <si>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</si>
  <si>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</si>
  <si>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</si>
  <si>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</si>
  <si>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</si>
  <si>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</si>
  <si>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</si>
  <si>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</si>
  <si>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</si>
  <si>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</si>
  <si>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</si>
  <si>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</si>
  <si>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</si>
  <si>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</si>
  <si>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</si>
  <si>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</si>
  <si>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</si>
  <si>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</si>
  <si>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</si>
  <si>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</si>
  <si>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</si>
  <si>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</si>
  <si>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</si>
  <si>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</si>
  <si>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</si>
  <si>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</si>
  <si>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</si>
  <si>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</si>
  <si>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</si>
  <si>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</si>
  <si>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</si>
  <si>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</si>
  <si>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</si>
  <si>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</si>
  <si>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</si>
  <si>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</si>
  <si>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</si>
  <si>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</si>
  <si>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</si>
  <si>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</si>
  <si>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</si>
  <si>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</si>
  <si>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</si>
  <si>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</si>
  <si>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</si>
  <si>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</si>
  <si>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</si>
  <si>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</si>
  <si>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</si>
  <si>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</si>
  <si>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</si>
  <si>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</si>
  <si>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</si>
  <si>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</si>
  <si>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</si>
  <si>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</si>
  <si>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</si>
  <si>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</si>
  <si>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</si>
  <si>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</si>
  <si>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</si>
  <si>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</si>
  <si>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</si>
  <si>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</si>
  <si>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</si>
  <si>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</si>
  <si>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</si>
  <si>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</si>
  <si>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</si>
  <si>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</si>
  <si>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</si>
  <si>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</si>
  <si>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</si>
  <si>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</si>
  <si>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</si>
  <si>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</si>
  <si>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</si>
  <si>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</si>
  <si>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</si>
  <si>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</si>
  <si>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</si>
  <si>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</si>
  <si>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</si>
  <si>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</si>
  <si>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</si>
  <si>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</si>
  <si>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</si>
  <si>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</si>
  <si>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</si>
  <si>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</si>
  <si>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</si>
  <si>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</si>
  <si>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</si>
  <si>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</si>
  <si>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</si>
  <si>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</si>
  <si>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</si>
  <si>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</si>
  <si>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</si>
  <si>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</si>
  <si>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</si>
  <si>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</si>
  <si>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</si>
  <si>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</si>
  <si>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</si>
  <si>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</si>
  <si>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</si>
  <si>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</si>
  <si>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</si>
  <si>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</si>
  <si>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</si>
  <si>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</si>
  <si>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</si>
  <si>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</si>
  <si>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</si>
  <si>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</si>
  <si>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</si>
  <si>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</si>
  <si>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</si>
  <si>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</si>
  <si>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</si>
  <si>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</si>
  <si>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</si>
  <si>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</si>
  <si>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</si>
  <si>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</si>
  <si>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</si>
  <si>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</si>
  <si>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</si>
  <si>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</si>
  <si>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</si>
  <si>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</si>
  <si>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</si>
  <si>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</si>
  <si>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</si>
  <si>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</si>
  <si>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</si>
  <si>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</si>
  <si>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</si>
  <si>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</si>
  <si>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</si>
  <si>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</si>
  <si>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</si>
  <si>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</si>
  <si>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</si>
  <si>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</si>
  <si>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</si>
  <si>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</si>
  <si>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</si>
  <si>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</si>
  <si>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</si>
  <si>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</si>
  <si>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</si>
  <si>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</si>
  <si>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</si>
  <si>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</si>
  <si>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</si>
  <si>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</si>
  <si>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</si>
  <si>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</si>
  <si>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</si>
  <si>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</si>
  <si>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</si>
  <si>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</si>
  <si>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</si>
  <si>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</si>
  <si>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</si>
  <si>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</si>
  <si>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</si>
  <si>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</si>
  <si>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</si>
  <si>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</si>
  <si>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</si>
  <si>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</si>
  <si>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</si>
  <si>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</si>
  <si>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</si>
  <si>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</si>
  <si>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</si>
  <si>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</si>
  <si>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</si>
  <si>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</si>
  <si>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</si>
  <si>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</si>
  <si>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</si>
  <si>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</si>
  <si>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</si>
  <si>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</si>
  <si>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</si>
  <si>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</si>
  <si>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</si>
  <si>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</si>
  <si>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</si>
  <si>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</si>
  <si>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</si>
  <si>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</si>
  <si>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</si>
  <si>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</si>
  <si>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</si>
  <si>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</si>
  <si>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</si>
  <si>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</si>
  <si>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</si>
  <si>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</si>
  <si>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</si>
  <si>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</si>
  <si>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</si>
  <si>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</si>
  <si>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</si>
  <si>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</si>
  <si>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</si>
  <si>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</si>
  <si>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</si>
  <si>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</si>
  <si>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</si>
  <si>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</si>
  <si>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</si>
  <si>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</si>
  <si>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</si>
  <si>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</si>
  <si>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</si>
  <si>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</si>
  <si>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</si>
  <si>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</si>
  <si>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</si>
  <si>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</si>
  <si>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</si>
  <si>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</si>
  <si>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</si>
  <si>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</si>
  <si>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</si>
  <si>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</si>
  <si>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</si>
  <si>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</si>
  <si>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</si>
  <si>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</si>
  <si>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</si>
  <si>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</si>
  <si>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</si>
  <si>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</si>
  <si>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</si>
  <si>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</si>
  <si>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</si>
  <si>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</si>
  <si>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</si>
  <si>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</si>
  <si>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</si>
  <si>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</si>
  <si>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</si>
  <si>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</si>
  <si>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</si>
  <si>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</si>
  <si>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</si>
  <si>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</si>
  <si>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</si>
  <si>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</si>
  <si>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</si>
  <si>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</si>
  <si>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</si>
  <si>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</si>
  <si>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</si>
  <si>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</si>
  <si>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</si>
  <si>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</si>
  <si>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</si>
  <si>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</si>
  <si>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</si>
  <si>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</si>
  <si>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</si>
  <si>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</si>
  <si>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</si>
  <si>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</si>
  <si>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</si>
  <si>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</si>
  <si>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</si>
  <si>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</si>
  <si>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</si>
  <si>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</si>
  <si>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</si>
  <si>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</si>
  <si>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</si>
  <si>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</si>
  <si>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</si>
  <si>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</si>
  <si>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</si>
  <si>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</si>
  <si>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</si>
  <si>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</si>
  <si>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</si>
  <si>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</si>
  <si>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</si>
  <si>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</si>
  <si>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</si>
  <si>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</si>
  <si>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</si>
  <si>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</si>
  <si>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</si>
  <si>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</si>
  <si>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</si>
  <si>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</si>
  <si>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</si>
  <si>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</si>
  <si>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</si>
  <si>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</si>
  <si>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</si>
  <si>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</si>
  <si>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</si>
  <si>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</si>
  <si>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</si>
  <si>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</si>
  <si>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</si>
  <si>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</si>
  <si>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</si>
  <si>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</si>
  <si>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</si>
  <si>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</si>
  <si>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</si>
  <si>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</si>
  <si>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</si>
  <si>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</si>
  <si>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</si>
  <si>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</si>
  <si>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</si>
  <si>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</si>
  <si>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</si>
  <si>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</si>
  <si>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</si>
  <si>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</si>
  <si>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</si>
  <si>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</si>
  <si>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</si>
  <si>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</si>
  <si>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</si>
  <si>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</si>
  <si>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</si>
  <si>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</si>
  <si>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</si>
  <si>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</si>
  <si>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</si>
  <si>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</si>
  <si>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</si>
  <si>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</si>
  <si>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</si>
  <si>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</si>
  <si>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</si>
  <si>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</si>
  <si>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</si>
  <si>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</si>
  <si>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</si>
  <si>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</si>
  <si>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</si>
  <si>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</si>
  <si>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</si>
  <si>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</si>
  <si>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</si>
  <si>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</si>
  <si>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</si>
  <si>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</si>
  <si>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</si>
  <si>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</si>
  <si>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</si>
  <si>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</si>
  <si>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</si>
  <si>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</si>
  <si>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</si>
  <si>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</si>
  <si>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</si>
  <si>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</si>
  <si>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</si>
  <si>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</si>
  <si>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</si>
  <si>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</si>
  <si>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</si>
  <si>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</si>
  <si>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</si>
  <si>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</si>
  <si>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</si>
  <si>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</si>
  <si>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</si>
  <si>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</si>
  <si>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</si>
  <si>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</si>
  <si>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</si>
  <si>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</si>
  <si>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</si>
  <si>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</si>
  <si>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</si>
  <si>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</si>
  <si>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</si>
  <si>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</si>
  <si>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</si>
  <si>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</si>
  <si>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</si>
  <si>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</si>
  <si>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</si>
  <si>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</si>
  <si>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</si>
  <si>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</si>
  <si>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</si>
  <si>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</si>
  <si>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</si>
  <si>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</si>
  <si>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</si>
  <si>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</si>
  <si>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</si>
  <si>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</si>
  <si>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</si>
  <si>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</si>
  <si>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</si>
  <si>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</si>
  <si>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</si>
  <si>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</si>
  <si>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</si>
  <si>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</si>
  <si>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</si>
  <si>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</si>
  <si>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</si>
  <si>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</si>
  <si>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</si>
  <si>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</si>
  <si>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</si>
  <si>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</si>
  <si>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</si>
  <si>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</si>
  <si>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</si>
  <si>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</si>
  <si>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</si>
  <si>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</si>
  <si>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</si>
  <si>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</si>
  <si>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</si>
  <si>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</si>
  <si>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</si>
  <si>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</si>
  <si>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</si>
  <si>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</si>
  <si>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</si>
  <si>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</si>
  <si>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</si>
  <si>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</si>
  <si>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</si>
  <si>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</si>
  <si>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</si>
  <si>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</si>
  <si>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</si>
  <si>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</si>
  <si>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</si>
  <si>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</si>
  <si>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</si>
  <si>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</si>
  <si>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</si>
  <si>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</si>
  <si>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</si>
  <si>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</si>
  <si>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</si>
  <si>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</si>
  <si>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</si>
  <si>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</si>
  <si>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</si>
  <si>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</si>
  <si>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</si>
  <si>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</si>
  <si>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</si>
  <si>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</si>
  <si>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</si>
  <si>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</si>
  <si>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</si>
  <si>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</si>
  <si>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</si>
  <si>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</si>
  <si>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</si>
  <si>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</si>
  <si>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</si>
  <si>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</si>
  <si>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</si>
  <si>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</si>
  <si>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</si>
  <si>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</si>
  <si>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</si>
  <si>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</si>
  <si>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</si>
  <si>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</si>
  <si>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</si>
  <si>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</si>
  <si>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</si>
  <si>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</si>
  <si>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</si>
  <si>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</si>
  <si>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</si>
  <si>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</si>
  <si>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</si>
  <si>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</si>
  <si>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</si>
  <si>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</si>
  <si>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</si>
  <si>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</si>
  <si>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</si>
  <si>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</si>
  <si>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</si>
  <si>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</si>
  <si>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</si>
  <si>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</si>
  <si>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</si>
  <si>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</si>
  <si>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</si>
  <si>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</si>
  <si>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</si>
  <si>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</si>
  <si>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</si>
  <si>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</si>
  <si>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</si>
  <si>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</si>
  <si>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</si>
  <si>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</si>
  <si>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</si>
  <si>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</si>
  <si>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</si>
  <si>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</si>
  <si>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</si>
  <si>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</si>
  <si>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</si>
  <si>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</si>
  <si>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</si>
  <si>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</si>
  <si>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</si>
  <si>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</si>
  <si>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</si>
  <si>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</si>
  <si>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</si>
  <si>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</si>
  <si>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</si>
  <si>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</si>
  <si>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</si>
  <si>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</si>
  <si>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</si>
  <si>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</si>
  <si>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</si>
  <si>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</si>
  <si>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</si>
  <si>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</si>
  <si>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</si>
  <si>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</si>
  <si>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</si>
  <si>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</si>
  <si>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</si>
  <si>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</si>
  <si>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</si>
  <si>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</si>
  <si>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</si>
  <si>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</si>
  <si>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</si>
  <si>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</si>
  <si>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</si>
  <si>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</si>
  <si>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</si>
  <si>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</si>
  <si>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</si>
  <si>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</si>
  <si>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</si>
  <si>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</si>
  <si>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</si>
  <si>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</si>
  <si>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</si>
  <si>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</si>
  <si>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</si>
  <si>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</si>
  <si>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</si>
  <si>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</si>
  <si>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</si>
  <si>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</si>
  <si>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</si>
  <si>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</si>
  <si>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</si>
  <si>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</si>
  <si>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</si>
  <si>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</si>
  <si>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</si>
  <si>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</si>
  <si>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</si>
  <si>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</si>
  <si>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</si>
  <si>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</si>
  <si>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</si>
  <si>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</si>
  <si>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</si>
  <si>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</si>
  <si>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</si>
  <si>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</si>
  <si>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</si>
  <si>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</si>
  <si>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</si>
  <si>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</si>
  <si>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</si>
  <si>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</si>
  <si>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</si>
  <si>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</si>
  <si>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</si>
  <si>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</si>
  <si>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</si>
  <si>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</si>
  <si>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</si>
  <si>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</si>
  <si>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</si>
  <si>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</si>
  <si>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</si>
  <si>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</si>
  <si>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</si>
  <si>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</si>
  <si>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</si>
  <si>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</si>
  <si>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</si>
  <si>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</si>
  <si>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</si>
  <si>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</si>
  <si>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</si>
  <si>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</si>
  <si>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</si>
  <si>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</si>
  <si>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</si>
  <si>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</si>
  <si>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</si>
  <si>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</si>
  <si>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</si>
  <si>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</si>
  <si>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</si>
  <si>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</si>
  <si>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</si>
  <si>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</si>
  <si>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</si>
  <si>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</si>
  <si>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</si>
  <si>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</si>
  <si>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</si>
  <si>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</si>
  <si>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</si>
  <si>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</si>
  <si>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</si>
  <si>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</si>
  <si>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</si>
  <si>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</si>
  <si>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</si>
  <si>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</si>
  <si>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</si>
  <si>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</si>
  <si>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</si>
  <si>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</si>
  <si>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</si>
  <si>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</si>
  <si>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</si>
  <si>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</si>
  <si>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</si>
  <si>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</si>
  <si>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</si>
  <si>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</si>
  <si>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</si>
  <si>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</si>
  <si>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</si>
  <si>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</si>
  <si>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</si>
  <si>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</si>
  <si>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</si>
  <si>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</si>
  <si>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</si>
  <si>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</si>
  <si>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</si>
  <si>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</si>
  <si>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</si>
  <si>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</si>
  <si>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</si>
  <si>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</si>
  <si>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</si>
  <si>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</si>
  <si>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</si>
  <si>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</si>
  <si>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</si>
  <si>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</si>
  <si>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</si>
  <si>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</si>
  <si>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</si>
  <si>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</si>
  <si>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</si>
  <si>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</si>
  <si>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</si>
  <si>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</si>
  <si>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</si>
  <si>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</si>
  <si>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</si>
  <si>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</si>
  <si>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</si>
  <si>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</si>
  <si>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</si>
  <si>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</si>
  <si>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</si>
  <si>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</si>
  <si>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</si>
  <si>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</si>
  <si>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</si>
  <si>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</si>
  <si>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</si>
  <si>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</si>
  <si>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</si>
  <si>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</si>
  <si>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</si>
  <si>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</si>
  <si>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</si>
  <si>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</si>
  <si>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</si>
  <si>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</si>
  <si>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</si>
  <si>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</si>
  <si>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</si>
  <si>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</si>
  <si>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</si>
  <si>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</si>
  <si>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</si>
  <si>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</si>
  <si>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</si>
  <si>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</si>
  <si>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</si>
  <si>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</si>
  <si>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</si>
  <si>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</si>
  <si>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</si>
  <si>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</si>
  <si>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</si>
  <si>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</si>
  <si>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</si>
  <si>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</si>
  <si>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</si>
  <si>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</si>
  <si>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</si>
  <si>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</si>
  <si>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</si>
  <si>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</si>
  <si>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</si>
  <si>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</si>
  <si>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</si>
  <si>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</si>
  <si>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</si>
  <si>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</si>
  <si>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</si>
  <si>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</si>
  <si>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</si>
  <si>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</si>
  <si>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</si>
  <si>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</si>
  <si>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</si>
  <si>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</si>
  <si>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</si>
  <si>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</si>
  <si>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</si>
  <si>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</si>
  <si>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</si>
  <si>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</si>
  <si>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</si>
  <si>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</si>
  <si>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</si>
  <si>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</si>
  <si>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</si>
  <si>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</si>
  <si>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</si>
  <si>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</si>
  <si>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</si>
  <si>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</si>
  <si>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</si>
  <si>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</si>
  <si>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</si>
  <si>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</si>
  <si>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</si>
  <si>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</si>
  <si>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</si>
  <si>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</si>
  <si>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</si>
  <si>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</si>
  <si>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</si>
  <si>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</si>
  <si>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</si>
  <si>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</si>
  <si>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</si>
  <si>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</si>
  <si>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</si>
  <si>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</si>
  <si>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</si>
  <si>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</si>
  <si>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</si>
  <si>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</si>
  <si>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</si>
  <si>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</si>
  <si>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</si>
  <si>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</si>
  <si>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</si>
  <si>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</si>
  <si>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</si>
  <si>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</si>
  <si>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</si>
  <si>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</si>
  <si>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</si>
  <si>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</si>
  <si>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</si>
  <si>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</si>
  <si>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</si>
  <si>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</si>
  <si>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</si>
  <si>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</si>
  <si>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</si>
  <si>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</si>
  <si>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</si>
  <si>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</si>
  <si>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</si>
  <si>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</si>
  <si>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</si>
  <si>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</si>
  <si>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</si>
  <si>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</si>
  <si>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</si>
  <si>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</si>
  <si>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</si>
  <si>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</si>
  <si>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</si>
  <si>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</si>
  <si>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</si>
  <si>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</si>
  <si>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</si>
  <si>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</si>
  <si>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</si>
  <si>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</si>
  <si>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</si>
  <si>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</si>
  <si>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</si>
  <si>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</si>
  <si>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</si>
  <si>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</si>
  <si>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</si>
  <si>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</si>
  <si>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</si>
  <si>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</si>
  <si>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</si>
  <si>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</si>
  <si>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</si>
  <si>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</si>
  <si>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</si>
  <si>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</si>
  <si>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</si>
  <si>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</si>
  <si>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</si>
  <si>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</si>
  <si>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</si>
  <si>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</si>
  <si>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</si>
  <si>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</si>
  <si>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</si>
  <si>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</si>
  <si>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</si>
  <si>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</si>
  <si>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</si>
  <si>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</si>
  <si>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</si>
  <si>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</si>
  <si>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</si>
  <si>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</si>
  <si>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</si>
  <si>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</si>
  <si>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</si>
  <si>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</si>
  <si>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</si>
  <si>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</si>
  <si>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</si>
  <si>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</si>
  <si>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</si>
  <si>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</si>
  <si>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</si>
  <si>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</si>
  <si>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</si>
  <si>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</si>
  <si>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</si>
  <si>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</si>
  <si>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</si>
  <si>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</si>
  <si>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</si>
  <si>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</si>
  <si>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</si>
  <si>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</si>
  <si>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</si>
  <si>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</si>
  <si>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</si>
  <si>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</si>
  <si>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</si>
  <si>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</si>
  <si>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</si>
  <si>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</si>
  <si>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</si>
  <si>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</si>
  <si>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</si>
  <si>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</si>
  <si>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</si>
  <si>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</si>
  <si>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</si>
  <si>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</si>
  <si>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</si>
  <si>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</si>
  <si>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</si>
  <si>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</si>
  <si>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</si>
  <si>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</si>
  <si>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</si>
  <si>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</si>
  <si>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</si>
  <si>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</si>
  <si>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</si>
  <si>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</si>
  <si>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</si>
  <si>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</si>
  <si>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</si>
  <si>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</si>
  <si>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</si>
  <si>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</si>
  <si>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</si>
  <si>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</si>
  <si>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</si>
  <si>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</si>
  <si>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</si>
  <si>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</si>
  <si>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</si>
  <si>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</si>
  <si>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</si>
  <si>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</si>
  <si>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</si>
  <si>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</si>
  <si>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</si>
  <si>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</si>
  <si>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</si>
  <si>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</si>
  <si>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</si>
  <si>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</si>
  <si>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</si>
  <si>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</si>
  <si>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</si>
  <si>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</si>
  <si>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</si>
  <si>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</si>
  <si>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</si>
  <si>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</si>
  <si>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</si>
  <si>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</si>
  <si>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</si>
  <si>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</si>
  <si>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</si>
  <si>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</si>
  <si>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</si>
  <si>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</si>
  <si>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</si>
  <si>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</si>
  <si>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</si>
  <si>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</si>
  <si>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</si>
  <si>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</si>
  <si>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</si>
  <si>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</si>
  <si>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</si>
  <si>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</si>
  <si>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</si>
  <si>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</si>
  <si>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</si>
  <si>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</si>
  <si>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</si>
  <si>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</si>
  <si>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</si>
  <si>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</si>
  <si>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</si>
  <si>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</si>
  <si>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</si>
  <si>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</si>
  <si>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</si>
  <si>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</si>
  <si>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</si>
  <si>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</si>
  <si>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</si>
  <si>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</si>
  <si>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</si>
  <si>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</si>
  <si>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</si>
  <si>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</si>
  <si>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</si>
  <si>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</si>
  <si>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</si>
  <si>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</si>
  <si>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</si>
  <si>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</si>
  <si>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</si>
  <si>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</si>
  <si>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</si>
  <si>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</si>
  <si>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</si>
  <si>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</si>
  <si>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</si>
  <si>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</si>
  <si>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</si>
  <si>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</si>
  <si>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</si>
  <si>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</si>
  <si>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</si>
  <si>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</si>
  <si>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</si>
  <si>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</si>
  <si>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</si>
  <si>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</si>
  <si>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</si>
  <si>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</si>
  <si>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</si>
  <si>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</si>
  <si>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</si>
  <si>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</si>
  <si>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</si>
  <si>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</si>
  <si>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</si>
  <si>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</si>
  <si>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</si>
  <si>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</si>
  <si>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</si>
  <si>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</si>
  <si>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</si>
  <si>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</si>
  <si>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</si>
  <si>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</si>
  <si>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</si>
  <si>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</si>
  <si>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</si>
  <si>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</si>
  <si>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</si>
  <si>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</si>
  <si>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</si>
  <si>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</si>
  <si>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</si>
  <si>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</si>
  <si>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</si>
  <si>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</si>
  <si>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</si>
  <si>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</si>
  <si>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</si>
  <si>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</si>
  <si>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</si>
  <si>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</si>
  <si>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</si>
  <si>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</si>
  <si>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</si>
  <si>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</si>
  <si>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</si>
  <si>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</si>
  <si>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</si>
  <si>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</si>
  <si>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</si>
  <si>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</si>
  <si>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</si>
  <si>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</si>
  <si>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</si>
  <si>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</si>
  <si>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</si>
  <si>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</si>
  <si>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</si>
  <si>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</si>
  <si>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</si>
  <si>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</si>
  <si>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</si>
  <si>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</si>
  <si>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</si>
  <si>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</si>
  <si>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</si>
  <si>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</si>
  <si>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</si>
  <si>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</si>
  <si>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</si>
  <si>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</si>
  <si>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</si>
  <si>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</si>
  <si>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</si>
  <si>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</si>
  <si>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</si>
  <si>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</si>
  <si>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</si>
  <si>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</si>
  <si>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</si>
  <si>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</si>
  <si>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</si>
  <si>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</si>
  <si>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</si>
  <si>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</si>
  <si>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</si>
  <si>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</si>
  <si>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</si>
  <si>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</si>
  <si>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</si>
  <si>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</si>
  <si>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</si>
  <si>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</si>
  <si>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</si>
  <si>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</si>
  <si>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</si>
  <si>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</si>
  <si>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</si>
  <si>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</si>
  <si>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</si>
  <si>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</si>
  <si>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</si>
  <si>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</si>
  <si>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</si>
  <si>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</si>
  <si>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</si>
  <si>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</si>
  <si>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</si>
  <si>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</si>
  <si>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</si>
  <si>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</si>
  <si>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</si>
  <si>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</si>
  <si>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</si>
  <si>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</si>
  <si>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</si>
  <si>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</si>
  <si>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</si>
  <si>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</si>
  <si>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</si>
  <si>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</si>
  <si>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</si>
  <si>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</si>
  <si>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</si>
  <si>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</si>
  <si>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</si>
  <si>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</si>
  <si>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</si>
  <si>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</si>
  <si>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</si>
  <si>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</si>
  <si>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</si>
  <si>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</si>
  <si>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</si>
  <si>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</si>
  <si>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</si>
  <si>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</si>
  <si>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</si>
  <si>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</si>
  <si>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</si>
  <si>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</si>
  <si>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</si>
  <si>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</si>
  <si>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</si>
  <si>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</si>
  <si>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</si>
  <si>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</si>
  <si>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</si>
  <si>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</si>
  <si>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</si>
  <si>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</si>
  <si>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</si>
  <si>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</si>
  <si>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</si>
  <si>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</si>
  <si>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</si>
  <si>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</si>
  <si>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</si>
  <si>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</si>
  <si>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</si>
  <si>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</si>
  <si>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</si>
  <si>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</si>
  <si>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</si>
  <si>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</si>
  <si>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</si>
  <si>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</si>
  <si>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</si>
  <si>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</si>
  <si>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</si>
  <si>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</si>
  <si>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</si>
  <si>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</si>
  <si>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</si>
  <si>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</si>
  <si>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</si>
  <si>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</si>
  <si>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</si>
  <si>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</si>
  <si>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</si>
  <si>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</si>
  <si>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</si>
  <si>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</si>
  <si>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</si>
  <si>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</si>
  <si>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</si>
  <si>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</si>
  <si>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</si>
  <si>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</si>
  <si>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</si>
  <si>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</si>
  <si>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</si>
  <si>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</si>
  <si>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</si>
  <si>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</si>
  <si>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</si>
  <si>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</si>
  <si>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</si>
  <si>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</si>
  <si>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</si>
  <si>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</si>
  <si>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</si>
  <si>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</si>
  <si>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</si>
  <si>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</si>
  <si>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</si>
  <si>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</si>
  <si>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</si>
  <si>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</si>
  <si>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</si>
  <si>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</si>
  <si>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</si>
  <si>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</si>
  <si>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</si>
  <si>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</si>
  <si>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</si>
  <si>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</si>
  <si>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</si>
  <si>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</si>
  <si>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</si>
  <si>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</si>
  <si>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</si>
  <si>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</si>
  <si>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</si>
  <si>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</si>
  <si>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</si>
  <si>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</si>
  <si>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</si>
  <si>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</si>
  <si>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</si>
  <si>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</si>
  <si>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</si>
  <si>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</si>
  <si>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</si>
  <si>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</si>
  <si>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</si>
  <si>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</si>
  <si>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</si>
  <si>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</si>
  <si>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</si>
  <si>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</si>
  <si>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</si>
  <si>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</si>
  <si>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</si>
  <si>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</si>
  <si>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</si>
  <si>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</si>
  <si>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</si>
  <si>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</si>
  <si>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</si>
  <si>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</si>
  <si>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</si>
  <si>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</si>
  <si>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</si>
  <si>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</si>
  <si>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</si>
  <si>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</si>
  <si>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</si>
  <si>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</si>
  <si>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</si>
  <si>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</si>
  <si>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</si>
  <si>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</si>
  <si>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</si>
  <si>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</si>
  <si>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</si>
  <si>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</si>
  <si>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</si>
  <si>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</si>
  <si>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</si>
  <si>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</si>
  <si>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</si>
  <si>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</si>
  <si>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</si>
  <si>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</si>
  <si>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</si>
  <si>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</si>
  <si>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</si>
  <si>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</si>
  <si>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</si>
  <si>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</si>
  <si>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</si>
  <si>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</si>
  <si>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</si>
  <si>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</si>
  <si>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</si>
  <si>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</si>
  <si>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</si>
  <si>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</si>
  <si>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</si>
  <si>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</si>
  <si>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</si>
  <si>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</si>
  <si>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</si>
  <si>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</si>
  <si>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</si>
  <si>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</si>
  <si>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</si>
  <si>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</si>
  <si>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</si>
  <si>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</si>
  <si>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</si>
  <si>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</si>
  <si>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</si>
  <si>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</si>
  <si>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</si>
  <si>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</si>
  <si>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</si>
  <si>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</si>
  <si>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</si>
  <si>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</si>
  <si>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</si>
  <si>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</si>
  <si>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</si>
  <si>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</si>
  <si>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</si>
  <si>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</si>
  <si>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</si>
  <si>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</si>
  <si>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</si>
  <si>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</si>
  <si>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</si>
  <si>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</si>
  <si>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</si>
  <si>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</si>
  <si>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</si>
  <si>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</si>
  <si>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</si>
  <si>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</si>
  <si>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</si>
  <si>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</si>
  <si>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</si>
  <si>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</si>
  <si>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</si>
  <si>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</si>
  <si>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</si>
  <si>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</si>
  <si>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</si>
  <si>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</si>
  <si>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</si>
  <si>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</si>
  <si>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</si>
  <si>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</si>
  <si>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</si>
  <si>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</si>
  <si>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</si>
  <si>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</si>
  <si>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</si>
  <si>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</si>
  <si>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</si>
  <si>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</si>
  <si>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</si>
  <si>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</si>
  <si>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</si>
  <si>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</si>
  <si>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</si>
  <si>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</si>
  <si>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</si>
  <si>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</si>
  <si>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</si>
  <si>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</si>
  <si>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</si>
  <si>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</si>
  <si>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</si>
  <si>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</si>
  <si>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</si>
  <si>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</si>
  <si>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</si>
  <si>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</si>
  <si>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</si>
  <si>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</si>
  <si>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</si>
  <si>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</si>
  <si>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</si>
  <si>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</si>
  <si>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</si>
  <si>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</si>
  <si>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</si>
  <si>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</si>
  <si>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</si>
  <si>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</si>
  <si>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</si>
  <si>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</si>
  <si>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</si>
  <si>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</si>
  <si>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</si>
  <si>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</si>
  <si>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</si>
  <si>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</si>
  <si>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</si>
  <si>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</si>
  <si>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</si>
  <si>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</si>
  <si>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</si>
  <si>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</si>
  <si>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</si>
  <si>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</si>
  <si>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</si>
  <si>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</si>
  <si>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</si>
  <si>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</si>
  <si>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</si>
  <si>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</si>
  <si>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</si>
  <si>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</si>
  <si>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</si>
  <si>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</si>
  <si>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</si>
  <si>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</si>
  <si>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</si>
  <si>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</si>
  <si>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</si>
  <si>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</si>
  <si>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</si>
  <si>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</si>
  <si>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</si>
  <si>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</si>
  <si>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</si>
  <si>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</si>
  <si>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</si>
  <si>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</si>
  <si>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</si>
  <si>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</si>
  <si>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</si>
  <si>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</si>
  <si>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</si>
  <si>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</si>
  <si>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</si>
  <si>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</si>
  <si>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</si>
  <si>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</si>
  <si>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</si>
  <si>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</si>
  <si>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</si>
  <si>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</si>
  <si>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</si>
  <si>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</si>
  <si>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</si>
  <si>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</si>
  <si>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</si>
  <si>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</si>
  <si>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</si>
  <si>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</si>
  <si>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</si>
  <si>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</si>
  <si>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</si>
  <si>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</si>
  <si>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</si>
  <si>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</si>
  <si>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</si>
  <si>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</si>
  <si>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</si>
  <si>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</si>
  <si>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</si>
  <si>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</si>
  <si>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</si>
  <si>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</si>
  <si>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</si>
  <si>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</si>
  <si>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</si>
  <si>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</si>
  <si>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</si>
  <si>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</si>
  <si>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</si>
  <si>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</si>
  <si>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</si>
  <si>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</si>
  <si>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</si>
  <si>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</si>
  <si>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</si>
  <si>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</si>
  <si>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</si>
  <si>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</si>
  <si>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</si>
  <si>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</si>
  <si>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</si>
  <si>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</si>
  <si>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</si>
  <si>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</si>
  <si>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</si>
  <si>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</si>
  <si>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</si>
  <si>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</si>
  <si>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</si>
  <si>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</si>
  <si>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</si>
  <si>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</si>
  <si>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</si>
  <si>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</si>
  <si>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</si>
  <si>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</si>
  <si>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</si>
  <si>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</si>
  <si>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</si>
  <si>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</si>
  <si>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</si>
  <si>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</si>
  <si>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</si>
  <si>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</si>
  <si>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</si>
  <si>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</si>
  <si>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</si>
  <si>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</si>
  <si>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</si>
  <si>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</si>
  <si>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</si>
  <si>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</si>
  <si>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</si>
  <si>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</si>
  <si>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</si>
  <si>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</si>
  <si>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</si>
  <si>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</si>
  <si>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</si>
  <si>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</si>
  <si>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</si>
  <si>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</si>
  <si>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</si>
  <si>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</si>
  <si>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</si>
  <si>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</si>
  <si>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</si>
  <si>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</si>
  <si>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</si>
  <si>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</si>
  <si>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</si>
  <si>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</si>
  <si>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</si>
  <si>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</si>
  <si>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</si>
  <si>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</si>
  <si>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</si>
  <si>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</si>
  <si>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</si>
  <si>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</si>
  <si>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</si>
  <si>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</si>
  <si>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</si>
  <si>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</si>
  <si>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</si>
  <si>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</si>
  <si>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</si>
  <si>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</si>
  <si>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</si>
  <si>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</si>
  <si>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</si>
  <si>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</si>
  <si>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</si>
  <si>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</si>
  <si>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</si>
  <si>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</si>
  <si>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</si>
  <si>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</si>
  <si>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</si>
  <si>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</si>
  <si>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</si>
  <si>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</si>
  <si>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</si>
  <si>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</si>
  <si>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</si>
  <si>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</si>
  <si>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</si>
  <si>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</si>
  <si>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</si>
  <si>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</si>
  <si>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</si>
  <si>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</si>
  <si>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</si>
  <si>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</si>
  <si>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</si>
  <si>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</si>
  <si>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</si>
  <si>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</si>
  <si>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</si>
  <si>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</si>
  <si>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</si>
  <si>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</si>
  <si>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</si>
  <si>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</si>
  <si>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</si>
  <si>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</si>
  <si>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</si>
  <si>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</si>
  <si>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</si>
  <si>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</si>
  <si>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</si>
  <si>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</si>
  <si>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</si>
  <si>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</si>
  <si>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</si>
  <si>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</si>
  <si>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</si>
  <si>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</si>
  <si>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</si>
  <si>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</si>
  <si>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</si>
  <si>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</si>
  <si>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</si>
  <si>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</si>
  <si>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</si>
  <si>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</si>
  <si>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</si>
  <si>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</si>
  <si>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</si>
  <si>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</si>
  <si>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</si>
  <si>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</si>
  <si>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</si>
  <si>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</si>
  <si>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</si>
  <si>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</si>
  <si>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</si>
  <si>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</si>
  <si>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</si>
  <si>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</si>
  <si>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</si>
  <si>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</si>
  <si>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</si>
  <si>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</si>
  <si>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</si>
  <si>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</si>
  <si>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</si>
  <si>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</si>
  <si>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</si>
  <si>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</si>
  <si>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</si>
  <si>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</si>
  <si>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</si>
  <si>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</si>
  <si>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</si>
  <si>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</si>
  <si>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</si>
  <si>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</si>
  <si>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</si>
  <si>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</si>
  <si>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</si>
  <si>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</si>
  <si>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</si>
  <si>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</si>
  <si>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</si>
  <si>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</si>
  <si>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</si>
  <si>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</si>
  <si>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</si>
  <si>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</si>
  <si>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</si>
  <si>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</si>
  <si>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</si>
  <si>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</si>
  <si>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</si>
  <si>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</si>
  <si>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</si>
  <si>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</si>
  <si>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</si>
  <si>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</si>
  <si>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</si>
  <si>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</si>
  <si>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</si>
  <si>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</si>
  <si>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</si>
  <si>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</si>
  <si>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</si>
  <si>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</si>
  <si>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</si>
  <si>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</si>
  <si>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</si>
  <si>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</si>
  <si>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</si>
  <si>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</si>
  <si>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</si>
  <si>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</si>
  <si>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</si>
  <si>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</si>
  <si>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</si>
  <si>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</si>
  <si>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</si>
  <si>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</si>
  <si>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</si>
  <si>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</si>
  <si>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</si>
  <si>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</si>
  <si>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</si>
  <si>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</si>
  <si>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</si>
  <si>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</si>
  <si>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</si>
  <si>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</si>
  <si>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</si>
  <si>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</si>
  <si>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</si>
  <si>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</si>
  <si>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</si>
  <si>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</si>
  <si>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</si>
  <si>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</si>
  <si>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</si>
  <si>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</si>
  <si>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</si>
  <si>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</si>
  <si>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</si>
  <si>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</si>
  <si>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</si>
  <si>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</si>
  <si>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</si>
  <si>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</si>
  <si>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</si>
  <si>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</si>
  <si>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</si>
  <si>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</si>
  <si>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</si>
  <si>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</si>
  <si>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</si>
  <si>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</si>
  <si>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</si>
  <si>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</si>
  <si>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</si>
  <si>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</si>
  <si>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</si>
  <si>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</si>
  <si>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</si>
  <si>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</si>
  <si>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</si>
  <si>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</si>
  <si>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</si>
  <si>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</si>
  <si>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</si>
  <si>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</si>
  <si>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</si>
  <si>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</si>
  <si>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</si>
  <si>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</si>
  <si>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</si>
  <si>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</si>
  <si>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</si>
  <si>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</si>
  <si>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</si>
  <si>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</si>
  <si>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</si>
  <si>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</si>
  <si>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</si>
  <si>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</si>
  <si>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</si>
  <si>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</si>
  <si>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</si>
  <si>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</si>
  <si>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</si>
  <si>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</si>
  <si>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</si>
  <si>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</si>
  <si>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</si>
  <si>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</si>
  <si>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</si>
  <si>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</si>
  <si>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</si>
  <si>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</si>
  <si>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</si>
  <si>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</si>
  <si>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</si>
  <si>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</si>
  <si>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</si>
  <si>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</si>
  <si>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</si>
  <si>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</si>
  <si>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</si>
  <si>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</si>
  <si>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</si>
  <si>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</si>
  <si>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</si>
  <si>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</si>
  <si>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</si>
  <si>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</si>
  <si>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</si>
  <si>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</si>
  <si>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</si>
  <si>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</si>
  <si>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</si>
  <si>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</si>
  <si>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</si>
  <si>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</si>
  <si>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</si>
  <si>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</si>
  <si>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</si>
  <si>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</si>
  <si>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</si>
  <si>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</si>
  <si>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</si>
  <si>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</si>
  <si>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</si>
  <si>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</si>
  <si>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</si>
  <si>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</si>
  <si>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</si>
  <si>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</si>
  <si>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</si>
  <si>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</si>
  <si>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</si>
  <si>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</si>
  <si>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</si>
  <si>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</si>
  <si>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</si>
  <si>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</si>
  <si>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</si>
  <si>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</si>
  <si>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</si>
  <si>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</si>
  <si>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</si>
  <si>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</si>
  <si>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</si>
  <si>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</si>
  <si>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</si>
  <si>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</si>
  <si>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</si>
  <si>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</si>
  <si>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</si>
  <si>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</si>
  <si>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</si>
  <si>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</si>
  <si>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</si>
  <si>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</si>
  <si>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</si>
  <si>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</si>
  <si>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</si>
  <si>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</si>
  <si>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</si>
  <si>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</si>
  <si>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</si>
  <si>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</si>
  <si>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</si>
  <si>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</si>
  <si>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</si>
  <si>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</si>
  <si>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</si>
  <si>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</si>
  <si>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</si>
  <si>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</si>
  <si>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</si>
  <si>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</si>
  <si>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</si>
  <si>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</si>
  <si>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</si>
  <si>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</si>
  <si>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</si>
  <si>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</si>
  <si>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</si>
  <si>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</si>
  <si>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</si>
  <si>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</si>
  <si>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</si>
  <si>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</si>
  <si>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</si>
  <si>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</si>
  <si>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</si>
  <si>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</si>
  <si>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</si>
  <si>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</si>
  <si>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</si>
  <si>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</si>
  <si>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</si>
  <si>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</si>
  <si>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</si>
  <si>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</si>
  <si>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</si>
  <si>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</si>
  <si>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</si>
  <si>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</si>
  <si>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</si>
  <si>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</si>
  <si>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</si>
  <si>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</si>
  <si>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</si>
  <si>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</si>
  <si>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</si>
  <si>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</si>
  <si>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</si>
  <si>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</si>
  <si>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</si>
  <si>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</si>
  <si>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</si>
  <si>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</si>
  <si>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</si>
  <si>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</si>
  <si>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</si>
  <si>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</si>
  <si>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</si>
  <si>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</si>
  <si>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</si>
  <si>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</si>
  <si>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</si>
  <si>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</si>
  <si>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</si>
  <si>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</si>
  <si>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</si>
  <si>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</si>
  <si>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</si>
  <si>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</si>
  <si>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</si>
  <si>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</si>
  <si>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</si>
  <si>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</si>
  <si>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</si>
  <si>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</si>
  <si>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</si>
  <si>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</si>
  <si>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</si>
  <si>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</si>
  <si>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</si>
  <si>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</si>
  <si>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</si>
  <si>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</si>
  <si>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</si>
  <si>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</si>
  <si>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</si>
  <si>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</si>
  <si>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</si>
  <si>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</si>
  <si>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</si>
  <si>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</si>
  <si>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</si>
  <si>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</si>
  <si>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</si>
  <si>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</si>
  <si>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</si>
  <si>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</si>
  <si>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</si>
  <si>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</si>
  <si>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</si>
  <si>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</si>
  <si>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</si>
  <si>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</si>
  <si>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</si>
  <si>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</si>
  <si>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</si>
  <si>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</si>
  <si>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</si>
  <si>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</si>
  <si>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</si>
  <si>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</si>
  <si>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</si>
  <si>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</si>
  <si>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</si>
  <si>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</si>
  <si>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</si>
  <si>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</si>
  <si>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</si>
  <si>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</si>
  <si>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</si>
  <si>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</si>
  <si>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</si>
  <si>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</si>
  <si>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</si>
  <si>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</si>
  <si>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</si>
  <si>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</si>
  <si>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</si>
  <si>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</si>
  <si>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</si>
  <si>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</si>
  <si>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</si>
  <si>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</si>
  <si>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</si>
  <si>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</si>
  <si>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</si>
  <si>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</si>
  <si>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</si>
  <si>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</si>
  <si>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</si>
  <si>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</si>
  <si>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</si>
  <si>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</si>
  <si>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</si>
  <si>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</si>
  <si>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</si>
  <si>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</si>
  <si>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</si>
  <si>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</si>
  <si>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</si>
  <si>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</si>
  <si>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</si>
  <si>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</si>
  <si>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</si>
  <si>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</si>
  <si>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</si>
  <si>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</si>
  <si>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</si>
  <si>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</si>
  <si>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</si>
  <si>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</si>
  <si>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</si>
  <si>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</si>
  <si>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</si>
  <si>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</si>
  <si>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</si>
  <si>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</si>
  <si>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</si>
  <si>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</si>
  <si>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</si>
  <si>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</si>
  <si>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</si>
  <si>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</si>
  <si>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</si>
  <si>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</si>
  <si>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</si>
  <si>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</si>
  <si>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</si>
  <si>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</si>
  <si>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</si>
  <si>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</si>
  <si>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</si>
  <si>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</si>
  <si>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</si>
  <si>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</si>
  <si>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</si>
  <si>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</si>
  <si>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</si>
  <si>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</si>
  <si>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</si>
  <si>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</si>
  <si>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</si>
  <si>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</si>
  <si>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</si>
  <si>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</si>
  <si>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</si>
  <si>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</si>
  <si>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</si>
  <si>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</si>
  <si>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</si>
  <si>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</si>
  <si>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</si>
  <si>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</si>
  <si>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</si>
  <si>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</si>
  <si>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</si>
  <si>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</si>
  <si>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</si>
  <si>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</si>
  <si>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</si>
  <si>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</si>
  <si>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</si>
  <si>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</si>
  <si>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</si>
  <si>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</si>
  <si>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</si>
  <si>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</si>
  <si>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</si>
  <si>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</si>
  <si>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</si>
  <si>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</si>
  <si>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</si>
  <si>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</si>
  <si>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</si>
  <si>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</si>
  <si>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</si>
  <si>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</si>
  <si>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</si>
  <si>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</si>
  <si>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</si>
  <si>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</si>
  <si>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</si>
  <si>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</si>
  <si>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</si>
  <si>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</si>
  <si>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</si>
  <si>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</si>
  <si>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</si>
  <si>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</si>
  <si>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</si>
  <si>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</si>
  <si>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</si>
  <si>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</si>
  <si>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</si>
  <si>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</si>
  <si>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</si>
  <si>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</si>
  <si>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</si>
  <si>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</si>
  <si>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</si>
  <si>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</si>
  <si>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</si>
  <si>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</si>
  <si>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</si>
  <si>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</si>
  <si>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</si>
  <si>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</si>
  <si>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</si>
  <si>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</si>
  <si>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</si>
  <si>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</si>
  <si>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</si>
  <si>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</si>
  <si>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</si>
  <si>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</si>
  <si>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</si>
  <si>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</si>
  <si>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</si>
  <si>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</si>
  <si>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</si>
  <si>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</si>
  <si>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</si>
  <si>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</si>
  <si>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</si>
  <si>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</si>
  <si>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</si>
  <si>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</si>
  <si>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</si>
  <si>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</si>
  <si>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</si>
  <si>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</si>
  <si>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</si>
  <si>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</si>
  <si>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</si>
  <si>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</si>
  <si>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</si>
  <si>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</si>
  <si>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</si>
  <si>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</si>
  <si>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</si>
  <si>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</si>
  <si>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</si>
  <si>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</si>
  <si>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</si>
  <si>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</si>
  <si>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</si>
  <si>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</si>
  <si>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</si>
  <si>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</si>
  <si>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</si>
  <si>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</si>
  <si>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</si>
  <si>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</si>
  <si>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</si>
  <si>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</si>
  <si>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</si>
  <si>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</si>
  <si>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</si>
  <si>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</si>
  <si>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</si>
  <si>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</si>
  <si>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</si>
  <si>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</si>
  <si>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</si>
  <si>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</si>
  <si>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</si>
  <si>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</si>
  <si>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</si>
  <si>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</si>
  <si>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</si>
  <si>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</si>
  <si>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</si>
  <si>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</si>
  <si>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</si>
  <si>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</si>
  <si>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</si>
  <si>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</si>
  <si>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</si>
  <si>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</si>
  <si>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</si>
  <si>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</si>
  <si>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</si>
  <si>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</si>
  <si>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</si>
  <si>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</si>
  <si>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</si>
  <si>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</si>
  <si>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</si>
  <si>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</si>
  <si>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</si>
  <si>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</si>
  <si>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</si>
  <si>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</si>
  <si>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</si>
  <si>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</si>
  <si>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</si>
  <si>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</si>
  <si>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</si>
  <si>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</si>
  <si>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</si>
  <si>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</si>
  <si>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</si>
  <si>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</si>
  <si>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</si>
  <si>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</si>
  <si>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</si>
  <si>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</si>
  <si>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</si>
  <si>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</si>
  <si>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</si>
  <si>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</si>
  <si>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</si>
  <si>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</si>
  <si>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</si>
  <si>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</si>
  <si>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</si>
  <si>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</si>
  <si>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</si>
  <si>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</si>
  <si>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</si>
  <si>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</si>
  <si>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</si>
  <si>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</si>
  <si>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</si>
  <si>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</si>
  <si>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</si>
  <si>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</si>
  <si>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</si>
  <si>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</si>
  <si>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</si>
  <si>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</si>
  <si>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</si>
  <si>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</si>
  <si>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</si>
  <si>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</si>
  <si>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</si>
  <si>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</si>
  <si>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</si>
  <si>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</si>
  <si>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</si>
  <si>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</si>
  <si>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</si>
  <si>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</si>
  <si>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</si>
  <si>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</si>
  <si>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</si>
  <si>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</si>
  <si>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</si>
  <si>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</si>
  <si>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</si>
  <si>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</si>
  <si>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</si>
  <si>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</si>
  <si>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</si>
  <si>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</si>
  <si>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</si>
  <si>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</si>
  <si>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</si>
  <si>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</si>
  <si>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</si>
  <si>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</si>
  <si>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</si>
  <si>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</si>
  <si>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</si>
  <si>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</si>
  <si>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</si>
  <si>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</si>
  <si>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</si>
  <si>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</si>
  <si>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</si>
  <si>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</si>
  <si>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</si>
  <si>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</si>
  <si>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</si>
  <si>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</si>
  <si>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</si>
  <si>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</si>
  <si>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</si>
  <si>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</si>
  <si>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</si>
  <si>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</si>
  <si>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</si>
  <si>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</si>
  <si>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</si>
  <si>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</si>
  <si>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</si>
  <si>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</si>
  <si>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</si>
  <si>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</si>
  <si>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</si>
  <si>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</si>
  <si>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</si>
  <si>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</si>
  <si>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</si>
  <si>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</si>
  <si>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</si>
  <si>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</si>
  <si>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</si>
  <si>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</si>
  <si>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</si>
  <si>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</si>
  <si>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</si>
  <si>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</si>
  <si>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</si>
  <si>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</si>
  <si>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</si>
  <si>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</si>
  <si>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</si>
  <si>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</si>
  <si>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</si>
  <si>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</si>
  <si>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</si>
  <si>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</si>
  <si>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</si>
  <si>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</si>
  <si>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</si>
  <si>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</si>
  <si>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</si>
  <si>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</si>
  <si>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</si>
  <si>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</si>
  <si>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</si>
  <si>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</si>
  <si>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</si>
  <si>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</si>
  <si>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</si>
  <si>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</si>
  <si>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</si>
  <si>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</si>
  <si>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</si>
  <si>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</si>
  <si>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</si>
  <si>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</si>
  <si>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</si>
  <si>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</si>
  <si>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</si>
  <si>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</si>
  <si>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</si>
  <si>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</si>
  <si>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</si>
  <si>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</si>
  <si>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</si>
  <si>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</si>
  <si>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</si>
  <si>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</si>
  <si>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</si>
  <si>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</si>
  <si>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</si>
  <si>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</si>
  <si>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</si>
  <si>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</si>
  <si>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</si>
  <si>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</si>
  <si>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</si>
  <si>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</si>
  <si>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</si>
  <si>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</si>
  <si>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</si>
  <si>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</si>
  <si>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</si>
  <si>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</si>
  <si>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</si>
  <si>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</si>
  <si>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</si>
  <si>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</si>
  <si>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</si>
  <si>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</si>
  <si>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</si>
  <si>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</si>
  <si>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</si>
  <si>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</si>
  <si>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</si>
  <si>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</si>
  <si>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</si>
  <si>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</si>
  <si>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</si>
  <si>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</si>
  <si>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</si>
  <si>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</si>
  <si>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</si>
  <si>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</si>
  <si>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</si>
  <si>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</si>
  <si>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</si>
  <si>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</si>
  <si>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</si>
  <si>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</si>
  <si>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</si>
  <si>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</si>
  <si>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</si>
  <si>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</si>
  <si>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</si>
  <si>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</si>
  <si>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</si>
  <si>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</si>
  <si>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</si>
  <si>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</si>
  <si>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</si>
  <si>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</si>
  <si>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</si>
  <si>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</si>
  <si>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</si>
  <si>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</si>
  <si>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</si>
  <si>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</si>
  <si>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</si>
  <si>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</si>
  <si>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</si>
  <si>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</si>
  <si>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</si>
  <si>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</si>
  <si>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</si>
  <si>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</si>
  <si>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</si>
  <si>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</si>
  <si>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</si>
  <si>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</si>
  <si>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</si>
  <si>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</si>
  <si>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</si>
  <si>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</si>
  <si>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</si>
  <si>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</si>
  <si>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</si>
  <si>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</si>
  <si>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</si>
  <si>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</si>
  <si>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</si>
  <si>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</si>
  <si>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</si>
  <si>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</si>
  <si>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</si>
  <si>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</si>
  <si>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</si>
  <si>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</si>
  <si>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</si>
  <si>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</si>
  <si>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</si>
  <si>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</si>
  <si>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</si>
  <si>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</si>
  <si>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</si>
  <si>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</si>
  <si>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</si>
  <si>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</si>
  <si>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</si>
  <si>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</si>
  <si>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</si>
  <si>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</si>
  <si>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</si>
  <si>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</si>
  <si>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</si>
  <si>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</si>
  <si>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</si>
  <si>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</si>
  <si>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</si>
  <si>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</si>
  <si>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</si>
  <si>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</si>
  <si>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</si>
  <si>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</si>
  <si>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</si>
  <si>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</si>
  <si>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</si>
  <si>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</si>
  <si>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</si>
  <si>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</si>
  <si>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</si>
  <si>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</si>
  <si>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</si>
  <si>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</si>
  <si>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</si>
  <si>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</si>
  <si>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</si>
  <si>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</si>
  <si>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</si>
  <si>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</si>
  <si>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</si>
  <si>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</si>
  <si>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</si>
  <si>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</si>
  <si>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</si>
  <si>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</si>
  <si>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</si>
  <si>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</si>
  <si>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</si>
  <si>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</si>
  <si>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</si>
  <si>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</si>
  <si>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</si>
  <si>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</si>
  <si>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</si>
  <si>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</si>
  <si>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</si>
  <si>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</si>
  <si>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</si>
  <si>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</si>
  <si>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</si>
  <si>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</si>
  <si>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</si>
  <si>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</si>
  <si>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</si>
  <si>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</si>
  <si>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</si>
  <si>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</si>
  <si>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</si>
  <si>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</si>
  <si>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</si>
  <si>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</si>
  <si>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</si>
  <si>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</si>
  <si>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</si>
  <si>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</si>
  <si>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</si>
  <si>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</si>
  <si>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</si>
  <si>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</si>
  <si>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</si>
  <si>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</si>
  <si>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</si>
  <si>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</si>
  <si>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</si>
  <si>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</si>
  <si>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</si>
  <si>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</si>
  <si>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</si>
  <si>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</si>
  <si>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</si>
  <si>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</si>
  <si>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</si>
  <si>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</si>
  <si>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</si>
  <si>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</si>
  <si>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</si>
  <si>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</si>
  <si>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</si>
  <si>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</si>
  <si>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</si>
  <si>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</si>
  <si>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</si>
  <si>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</si>
  <si>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</si>
  <si>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</si>
  <si>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</si>
  <si>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</si>
  <si>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</si>
  <si>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</si>
  <si>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</si>
  <si>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</si>
  <si>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</si>
  <si>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</si>
  <si>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</si>
  <si>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</si>
  <si>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</si>
  <si>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</si>
  <si>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</si>
  <si>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</si>
  <si>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</si>
  <si>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</si>
  <si>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</si>
  <si>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</si>
  <si>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</si>
  <si>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</si>
  <si>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</si>
  <si>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</si>
  <si>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</si>
  <si>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</si>
  <si>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</si>
  <si>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</si>
  <si>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</si>
  <si>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</si>
  <si>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</si>
  <si>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</si>
  <si>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</si>
  <si>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</si>
  <si>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</si>
  <si>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</si>
  <si>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</si>
  <si>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</si>
  <si>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</si>
  <si>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</si>
  <si>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</si>
  <si>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</si>
  <si>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</si>
  <si>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</si>
  <si>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</si>
  <si>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</si>
  <si>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</si>
  <si>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</si>
  <si>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</si>
  <si>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</si>
  <si>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</si>
  <si>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</si>
  <si>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</si>
  <si>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</si>
  <si>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</si>
  <si>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</si>
  <si>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</si>
  <si>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</si>
  <si>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</si>
  <si>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</si>
  <si>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</si>
  <si>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</si>
  <si>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</si>
  <si>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</si>
  <si>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</si>
  <si>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</si>
  <si>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</si>
  <si>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</si>
  <si>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</si>
  <si>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</si>
  <si>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</si>
  <si>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</si>
  <si>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</si>
  <si>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</si>
  <si>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</si>
  <si>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</si>
  <si>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</si>
  <si>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</si>
  <si>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</si>
  <si>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</si>
  <si>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</si>
  <si>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</si>
  <si>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</si>
  <si>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</si>
  <si>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</si>
  <si>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</si>
  <si>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</si>
  <si>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</si>
  <si>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</si>
  <si>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</si>
  <si>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</si>
  <si>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</si>
  <si>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</si>
  <si>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</si>
  <si>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</si>
  <si>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</si>
  <si>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</si>
  <si>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</si>
  <si>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</si>
  <si>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</si>
  <si>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</si>
  <si>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</si>
  <si>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</si>
  <si>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</si>
  <si>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</si>
  <si>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</si>
  <si>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</si>
  <si>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</si>
  <si>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</si>
  <si>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</si>
  <si>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</si>
  <si>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</si>
  <si>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</si>
  <si>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</si>
  <si>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</si>
  <si>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</si>
  <si>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</si>
  <si>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</si>
  <si>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</si>
  <si>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</si>
  <si>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</si>
  <si>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</si>
  <si>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</si>
  <si>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</si>
  <si>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</si>
  <si>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</si>
  <si>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</si>
  <si>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</si>
  <si>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</si>
  <si>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</si>
  <si>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</si>
  <si>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</si>
  <si>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</si>
  <si>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</si>
  <si>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</si>
  <si>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</si>
  <si>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</si>
  <si>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</si>
  <si>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</si>
  <si>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</si>
  <si>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</si>
  <si>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</si>
  <si>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</si>
  <si>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</si>
  <si>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</si>
  <si>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</si>
  <si>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</si>
  <si>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</si>
  <si>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</si>
  <si>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</si>
  <si>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</si>
  <si>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</si>
  <si>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</si>
  <si>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</si>
  <si>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</si>
  <si>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</si>
  <si>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</si>
  <si>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</si>
  <si>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</si>
  <si>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</si>
  <si>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</si>
  <si>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</si>
  <si>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</si>
  <si>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</si>
  <si>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</si>
  <si>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</si>
  <si>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</si>
  <si>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</si>
  <si>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</si>
  <si>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</si>
  <si>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</si>
  <si>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</si>
  <si>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</si>
  <si>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</si>
  <si>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</si>
  <si>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</si>
  <si>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</si>
  <si>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</si>
  <si>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</si>
  <si>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</si>
  <si>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</si>
  <si>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</si>
  <si>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</si>
  <si>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</si>
  <si>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</si>
  <si>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</si>
  <si>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</si>
  <si>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</si>
  <si>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</si>
  <si>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</si>
  <si>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</si>
  <si>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</si>
  <si>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</si>
  <si>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</si>
  <si>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</si>
  <si>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</si>
  <si>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</si>
  <si>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</si>
  <si>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</si>
  <si>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</si>
  <si>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</si>
  <si>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</si>
  <si>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</si>
  <si>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</si>
  <si>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</si>
  <si>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</si>
  <si>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</si>
  <si>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</si>
  <si>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</si>
  <si>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</si>
  <si>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</si>
  <si>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</si>
  <si>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</si>
  <si>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</si>
  <si>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</si>
  <si>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</si>
  <si>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</si>
  <si>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</si>
  <si>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</si>
  <si>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</si>
  <si>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</si>
  <si>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</si>
  <si>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</si>
  <si>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</si>
  <si>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</si>
  <si>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</si>
  <si>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</si>
  <si>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</si>
  <si>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</si>
  <si>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</si>
  <si>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</si>
  <si>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</si>
  <si>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</si>
  <si>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</si>
  <si>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</si>
  <si>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</si>
  <si>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</si>
  <si>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</si>
  <si>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</si>
  <si>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</si>
  <si>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</si>
  <si>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</si>
  <si>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</si>
  <si>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</si>
  <si>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</si>
  <si>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</si>
  <si>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</si>
  <si>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</si>
  <si>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</si>
  <si>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</si>
  <si>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</si>
  <si>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</si>
  <si>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</si>
  <si>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</si>
  <si>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</si>
  <si>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</si>
  <si>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</si>
  <si>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</si>
  <si>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</si>
  <si>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</si>
  <si>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</si>
  <si>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</si>
  <si>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</si>
  <si>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</si>
  <si>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</si>
  <si>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</si>
  <si>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</si>
  <si>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</si>
  <si>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</si>
  <si>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</si>
  <si>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</si>
  <si>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</si>
  <si>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</si>
  <si>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</si>
  <si>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</si>
  <si>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</si>
  <si>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</si>
  <si>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</si>
  <si>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</si>
  <si>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</si>
  <si>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</si>
  <si>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</si>
  <si>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</si>
  <si>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</si>
  <si>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</si>
  <si>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</si>
  <si>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</si>
  <si>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</si>
  <si>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</si>
  <si>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</si>
  <si>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</si>
  <si>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</si>
  <si>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</si>
  <si>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</si>
  <si>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</si>
  <si>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</si>
  <si>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</si>
  <si>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</si>
  <si>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</si>
  <si>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</si>
  <si>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</si>
  <si>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</si>
  <si>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</si>
  <si>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</si>
  <si>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</si>
  <si>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</si>
  <si>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</si>
  <si>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</si>
  <si>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</si>
  <si>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</si>
  <si>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</si>
  <si>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</si>
  <si>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</si>
  <si>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</si>
  <si>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</si>
  <si>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</si>
  <si>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</si>
  <si>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</si>
  <si>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</si>
  <si>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</si>
  <si>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</si>
  <si>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</si>
  <si>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</si>
  <si>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</si>
  <si>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</si>
  <si>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</si>
  <si>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</si>
  <si>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</si>
  <si>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</si>
  <si>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</si>
  <si>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</si>
  <si>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</si>
  <si>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</si>
  <si>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</si>
  <si>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</si>
  <si>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</si>
  <si>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</si>
  <si>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</si>
  <si>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</si>
  <si>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</si>
  <si>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</si>
  <si>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</si>
  <si>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</si>
  <si>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</si>
  <si>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</si>
  <si>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</si>
  <si>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</si>
  <si>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</si>
  <si>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</si>
  <si>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</si>
  <si>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</si>
  <si>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</si>
  <si>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</si>
  <si>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</si>
  <si>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</si>
  <si>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</si>
  <si>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</si>
  <si>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</si>
  <si>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</si>
  <si>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</si>
  <si>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</si>
  <si>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</si>
  <si>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</si>
  <si>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</si>
  <si>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</si>
  <si>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</si>
  <si>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</si>
  <si>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</si>
  <si>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</si>
  <si>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</si>
  <si>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</si>
  <si>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</si>
  <si>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</si>
  <si>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</si>
  <si>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</si>
  <si>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</si>
  <si>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</si>
  <si>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</si>
  <si>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</si>
  <si>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</si>
  <si>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</si>
  <si>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</si>
  <si>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</si>
  <si>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</si>
  <si>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</si>
  <si>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</si>
  <si>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</si>
  <si>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</si>
  <si>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</si>
  <si>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</si>
  <si>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</si>
  <si>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</si>
  <si>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</si>
  <si>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</si>
  <si>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</si>
  <si>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</si>
  <si>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</si>
  <si>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</si>
  <si>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</si>
  <si>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</si>
  <si>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</si>
  <si>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</si>
  <si>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</si>
  <si>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</si>
  <si>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</si>
  <si>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</si>
  <si>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</si>
  <si>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</si>
  <si>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</si>
  <si>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</si>
  <si>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</si>
  <si>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</si>
  <si>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</si>
  <si>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</si>
  <si>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</si>
  <si>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</si>
  <si>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</si>
  <si>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</si>
  <si>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</si>
  <si>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</si>
  <si>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</si>
  <si>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</si>
  <si>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</si>
  <si>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</si>
  <si>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</si>
  <si>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</si>
  <si>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</si>
  <si>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</si>
  <si>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</si>
  <si>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</si>
  <si>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</si>
  <si>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</si>
  <si>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</si>
  <si>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</si>
  <si>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</si>
  <si>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</si>
  <si>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</si>
  <si>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</si>
  <si>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</si>
  <si>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</si>
  <si>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</si>
  <si>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</si>
  <si>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</si>
  <si>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</si>
  <si>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</si>
  <si>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</si>
  <si>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</si>
  <si>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</si>
  <si>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</si>
  <si>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</si>
  <si>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</si>
  <si>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</si>
  <si>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</si>
  <si>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</si>
  <si>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</si>
  <si>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</si>
  <si>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</si>
  <si>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</si>
  <si>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</si>
  <si>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</si>
  <si>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</si>
  <si>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</si>
  <si>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</si>
  <si>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</si>
  <si>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</si>
  <si>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</si>
  <si>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</si>
  <si>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</si>
  <si>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</si>
  <si>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</si>
  <si>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</si>
  <si>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</si>
  <si>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</si>
  <si>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</si>
  <si>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</si>
  <si>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</si>
  <si>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</si>
  <si>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</si>
  <si>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</si>
  <si>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</si>
  <si>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</si>
  <si>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</si>
  <si>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</si>
  <si>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</si>
  <si>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</si>
  <si>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</si>
  <si>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</si>
  <si>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</si>
  <si>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</si>
  <si>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</si>
  <si>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</si>
  <si>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</si>
  <si>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</si>
  <si>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</si>
  <si>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</si>
  <si>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</si>
  <si>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</si>
  <si>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</si>
  <si>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</si>
  <si>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</si>
  <si>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</si>
  <si>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</si>
  <si>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</si>
  <si>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</si>
  <si>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</si>
  <si>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</si>
  <si>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</si>
  <si>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</si>
  <si>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</si>
  <si>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</si>
  <si>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</si>
  <si>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</si>
  <si>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</si>
  <si>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</si>
  <si>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</si>
  <si>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</si>
  <si>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</si>
  <si>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</si>
  <si>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</si>
  <si>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</si>
  <si>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</si>
  <si>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</si>
  <si>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</si>
  <si>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</si>
  <si>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</si>
  <si>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</si>
  <si>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</si>
  <si>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</si>
  <si>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</si>
  <si>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</si>
  <si>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</si>
  <si>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</si>
  <si>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</si>
  <si>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</si>
  <si>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</si>
  <si>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</si>
  <si>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</si>
  <si>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</si>
  <si>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</si>
  <si>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</si>
  <si>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</si>
  <si>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</si>
  <si>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</si>
  <si>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</si>
  <si>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</si>
  <si>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</si>
  <si>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</si>
  <si>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</si>
  <si>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</si>
  <si>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</si>
  <si>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</si>
  <si>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</si>
  <si>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</si>
  <si>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</si>
  <si>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</si>
  <si>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</si>
  <si>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</si>
  <si>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</si>
  <si>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</si>
  <si>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</si>
  <si>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</si>
  <si>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</si>
  <si>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</si>
  <si>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</si>
  <si>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</si>
  <si>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</si>
  <si>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</si>
  <si>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</si>
  <si>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</si>
  <si>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</si>
  <si>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</si>
  <si>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</si>
  <si>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</si>
  <si>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</si>
  <si>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</si>
  <si>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</si>
  <si>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</si>
  <si>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</si>
  <si>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</si>
  <si>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</si>
  <si>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</si>
  <si>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</si>
  <si>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</si>
  <si>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</si>
  <si>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</si>
  <si>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</si>
  <si>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</si>
  <si>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</si>
  <si>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</si>
  <si>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</si>
  <si>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</si>
  <si>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</si>
  <si>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</si>
  <si>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</si>
  <si>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</si>
  <si>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</si>
  <si>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</si>
  <si>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</si>
  <si>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</si>
  <si>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</si>
  <si>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</si>
  <si>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</si>
  <si>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</si>
  <si>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</si>
  <si>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</si>
  <si>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</si>
  <si>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</si>
  <si>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</si>
  <si>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</si>
  <si>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</si>
  <si>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</si>
  <si>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</si>
  <si>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</si>
  <si>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</si>
  <si>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</si>
  <si>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</si>
  <si>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</si>
  <si>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</si>
  <si>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</si>
  <si>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</si>
  <si>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</si>
  <si>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</si>
  <si>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</si>
  <si>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</si>
  <si>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</si>
  <si>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</si>
  <si>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</si>
  <si>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</si>
  <si>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</si>
  <si>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</si>
  <si>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</si>
  <si>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</si>
  <si>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</si>
  <si>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</si>
  <si>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</si>
  <si>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</si>
  <si>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</si>
  <si>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</si>
  <si>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</si>
  <si>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</si>
  <si>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</si>
  <si>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</si>
  <si>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</si>
  <si>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</si>
  <si>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</si>
  <si>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</si>
  <si>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</si>
  <si>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</si>
  <si>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</si>
  <si>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</si>
  <si>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</si>
  <si>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</si>
  <si>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</si>
  <si>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</si>
  <si>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</si>
  <si>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</si>
  <si>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</si>
  <si>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</si>
  <si>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</si>
  <si>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</si>
  <si>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</si>
  <si>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</si>
  <si>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</si>
  <si>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</si>
  <si>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</si>
  <si>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</si>
  <si>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</si>
  <si>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</si>
  <si>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</si>
  <si>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</si>
  <si>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</si>
  <si>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</si>
  <si>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</si>
  <si>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</si>
  <si>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</si>
  <si>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</si>
  <si>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</si>
  <si>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</si>
  <si>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</si>
  <si>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</si>
  <si>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</si>
  <si>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</si>
  <si>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</si>
  <si>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</si>
  <si>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</si>
  <si>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</si>
  <si>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</si>
  <si>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</si>
  <si>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</si>
  <si>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</si>
  <si>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</si>
  <si>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</si>
  <si>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</si>
  <si>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</si>
  <si>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</si>
  <si>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</si>
  <si>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</si>
  <si>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</si>
  <si>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</si>
  <si>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</si>
  <si>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</si>
  <si>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</si>
  <si>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</si>
  <si>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</si>
  <si>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</si>
  <si>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</si>
  <si>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</si>
  <si>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</si>
  <si>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</si>
  <si>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</si>
  <si>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</si>
  <si>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</si>
  <si>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</si>
  <si>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</si>
  <si>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</si>
  <si>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</si>
  <si>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</si>
  <si>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</si>
  <si>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</si>
  <si>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</si>
  <si>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</si>
  <si>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</si>
  <si>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</si>
  <si>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</si>
  <si>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</si>
  <si>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</si>
  <si>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</si>
  <si>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</si>
  <si>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</si>
  <si>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</si>
  <si>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</si>
  <si>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</si>
  <si>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</si>
  <si>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</si>
  <si>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</si>
  <si>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</si>
  <si>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</si>
  <si>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</si>
  <si>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</si>
  <si>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</si>
  <si>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</si>
  <si>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</si>
  <si>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</si>
  <si>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</si>
  <si>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</si>
  <si>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</si>
  <si>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</si>
  <si>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</si>
  <si>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</si>
  <si>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</si>
  <si>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</si>
  <si>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</si>
  <si>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</si>
  <si>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</si>
  <si>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</si>
  <si>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</si>
  <si>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</si>
  <si>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</si>
  <si>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</si>
  <si>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</si>
  <si>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</si>
  <si>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</si>
  <si>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</si>
  <si>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</si>
  <si>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</si>
  <si>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</si>
  <si>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</si>
  <si>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</si>
  <si>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</si>
  <si>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</si>
  <si>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</si>
  <si>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</si>
  <si>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</si>
  <si>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</si>
  <si>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</si>
  <si>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</si>
  <si>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</si>
  <si>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</si>
  <si>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</si>
  <si>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</si>
  <si>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</si>
  <si>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</si>
  <si>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</si>
  <si>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</si>
  <si>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</si>
  <si>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</si>
  <si>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</si>
  <si>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</si>
  <si>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</si>
  <si>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</si>
  <si>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</si>
  <si>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</si>
  <si>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</si>
  <si>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</si>
  <si>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</si>
  <si>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</si>
  <si>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</si>
  <si>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</si>
  <si>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</si>
  <si>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</si>
  <si>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</si>
  <si>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</si>
  <si>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</si>
  <si>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</si>
  <si>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</si>
  <si>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</si>
  <si>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</si>
  <si>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</si>
  <si>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</si>
  <si>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</si>
  <si>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</si>
  <si>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</si>
  <si>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</si>
  <si>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</si>
  <si>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</si>
  <si>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</si>
  <si>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</si>
  <si>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</si>
  <si>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</si>
  <si>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</si>
  <si>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</si>
  <si>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</si>
  <si>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</si>
  <si>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</si>
  <si>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</si>
  <si>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</si>
  <si>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</si>
  <si>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</si>
  <si>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</si>
  <si>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</si>
  <si>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</si>
  <si>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</si>
  <si>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</si>
  <si>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</si>
  <si>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</si>
  <si>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</si>
  <si>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</si>
  <si>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</si>
  <si>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</si>
  <si>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</si>
  <si>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</si>
  <si>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</si>
  <si>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</si>
  <si>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</si>
  <si>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</si>
  <si>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</si>
  <si>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</si>
  <si>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</si>
  <si>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</si>
  <si>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</si>
  <si>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</si>
  <si>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</si>
  <si>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</si>
  <si>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</si>
  <si>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</si>
  <si>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</si>
  <si>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</si>
  <si>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</si>
  <si>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</si>
  <si>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</si>
  <si>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</si>
  <si>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</si>
  <si>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</si>
  <si>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</si>
  <si>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</si>
  <si>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</si>
  <si>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</si>
  <si>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</si>
  <si>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</si>
  <si>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</si>
  <si>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</si>
  <si>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</si>
  <si>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</si>
  <si>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</si>
  <si>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</si>
  <si>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</si>
  <si>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</si>
  <si>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</si>
  <si>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</si>
  <si>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</si>
  <si>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</si>
  <si>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</si>
  <si>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</si>
  <si>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</si>
  <si>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</si>
  <si>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</si>
  <si>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</si>
  <si>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</si>
  <si>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</si>
  <si>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</si>
  <si>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</si>
  <si>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</si>
  <si>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</si>
  <si>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</si>
  <si>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</si>
  <si>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</si>
  <si>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</si>
  <si>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</si>
  <si>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</si>
  <si>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</si>
  <si>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</si>
  <si>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</si>
  <si>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</si>
  <si>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</si>
  <si>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</si>
  <si>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</si>
  <si>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</si>
  <si>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</si>
  <si>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</si>
  <si>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</si>
  <si>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</si>
  <si>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</si>
  <si>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</si>
  <si>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</si>
  <si>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</si>
  <si>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</si>
  <si>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</si>
  <si>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</si>
  <si>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</si>
  <si>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</si>
  <si>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</si>
  <si>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</si>
  <si>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</si>
  <si>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</si>
  <si>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</si>
  <si>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</si>
  <si>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</si>
  <si>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</si>
  <si>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</si>
  <si>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</si>
  <si>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</si>
  <si>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</si>
  <si>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</si>
  <si>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</si>
  <si>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</si>
  <si>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</si>
  <si>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</si>
  <si>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</si>
  <si>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</si>
  <si>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</si>
  <si>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</si>
  <si>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</si>
  <si>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</si>
  <si>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</si>
  <si>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</si>
  <si>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</si>
  <si>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</si>
  <si>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</si>
  <si>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</si>
  <si>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</si>
  <si>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</si>
  <si>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</si>
  <si>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</si>
  <si>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</si>
  <si>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</si>
  <si>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</si>
  <si>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</si>
  <si>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</si>
  <si>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</si>
  <si>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</si>
  <si>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</si>
  <si>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</si>
  <si>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</si>
  <si>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</si>
  <si>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</si>
  <si>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</si>
  <si>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</si>
  <si>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</si>
  <si>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</si>
  <si>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</si>
  <si>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</si>
  <si>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</si>
  <si>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</si>
  <si>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</si>
  <si>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</si>
  <si>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</si>
  <si>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</si>
  <si>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</si>
  <si>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</si>
  <si>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</si>
  <si>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</si>
  <si>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</si>
  <si>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</si>
  <si>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</si>
  <si>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</si>
  <si>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</si>
  <si>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</si>
  <si>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</si>
  <si>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</si>
  <si>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</si>
  <si>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</si>
  <si>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</si>
  <si>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</si>
  <si>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</si>
  <si>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</si>
  <si>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</si>
  <si>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</si>
  <si>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</si>
  <si>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</si>
  <si>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</si>
  <si>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</si>
  <si>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</si>
  <si>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</si>
  <si>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</si>
  <si>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</si>
  <si>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</si>
  <si>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</si>
  <si>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</si>
  <si>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</si>
  <si>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</si>
  <si>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</si>
  <si>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</si>
  <si>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</si>
  <si>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</si>
  <si>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</si>
  <si>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</si>
  <si>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</si>
  <si>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</si>
  <si>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</si>
  <si>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</si>
  <si>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</si>
  <si>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</si>
  <si>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</si>
  <si>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</si>
  <si>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</si>
  <si>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</si>
  <si>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</si>
  <si>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</si>
  <si>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</si>
  <si>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</si>
  <si>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</si>
  <si>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</si>
  <si>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</si>
  <si>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</si>
  <si>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</si>
  <si>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</si>
  <si>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</si>
  <si>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</si>
  <si>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</si>
  <si>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</si>
  <si>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</si>
  <si>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</si>
  <si>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</si>
  <si>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</si>
  <si>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</si>
  <si>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</si>
  <si>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</si>
  <si>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</si>
  <si>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</si>
  <si>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</si>
  <si>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</si>
  <si>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</si>
  <si>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</si>
  <si>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</si>
  <si>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</si>
  <si>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</si>
  <si>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</si>
  <si>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</si>
  <si>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</si>
  <si>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</si>
  <si>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</si>
  <si>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</si>
  <si>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</si>
  <si>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</si>
  <si>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</si>
  <si>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</si>
  <si>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</si>
  <si>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</si>
  <si>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</si>
  <si>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</si>
  <si>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</si>
  <si>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</si>
  <si>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</si>
  <si>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</si>
  <si>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</si>
  <si>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</si>
  <si>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</si>
  <si>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</si>
  <si>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</si>
  <si>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</si>
  <si>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</si>
  <si>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</si>
  <si>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</si>
  <si>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</si>
  <si>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</si>
  <si>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</si>
  <si>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</si>
  <si>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</si>
  <si>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</si>
  <si>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</si>
  <si>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</si>
  <si>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</si>
  <si>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</si>
  <si>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</si>
  <si>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</si>
  <si>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</si>
  <si>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</si>
  <si>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</si>
  <si>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</si>
  <si>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</si>
  <si>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</si>
  <si>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</si>
  <si>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</si>
  <si>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</si>
  <si>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</si>
  <si>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</si>
  <si>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</si>
  <si>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</si>
  <si>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</si>
  <si>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</si>
  <si>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</si>
  <si>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</si>
  <si>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</si>
  <si>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</si>
  <si>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</si>
  <si>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</si>
  <si>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</si>
  <si>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</si>
  <si>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</si>
  <si>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</si>
  <si>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</si>
  <si>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</si>
  <si>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</si>
  <si>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</si>
  <si>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</si>
  <si>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</si>
  <si>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</si>
  <si>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</si>
  <si>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</si>
  <si>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</si>
  <si>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</si>
  <si>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</si>
  <si>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</si>
  <si>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</si>
  <si>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</si>
  <si>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</si>
  <si>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</si>
  <si>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</si>
  <si>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</si>
  <si>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</si>
  <si>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</si>
  <si>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</si>
  <si>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</si>
  <si>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</si>
  <si>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</si>
  <si>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</si>
  <si>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</si>
  <si>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</si>
  <si>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</si>
  <si>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</si>
  <si>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</si>
  <si>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</si>
  <si>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</si>
  <si>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</si>
  <si>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</si>
  <si>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</si>
  <si>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</si>
  <si>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</si>
  <si>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</si>
  <si>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</si>
  <si>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</si>
  <si>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</si>
  <si>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</si>
  <si>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</si>
  <si>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</si>
  <si>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</si>
  <si>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</si>
  <si>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</si>
  <si>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</si>
  <si>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</si>
  <si>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</si>
  <si>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</si>
  <si>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</si>
  <si>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</si>
  <si>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</si>
  <si>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</si>
  <si>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</si>
  <si>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</si>
  <si>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</si>
  <si>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</si>
  <si>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</si>
  <si>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</si>
  <si>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</si>
  <si>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</si>
  <si>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</si>
  <si>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</si>
  <si>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</si>
  <si>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</si>
  <si>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</si>
  <si>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</si>
  <si>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</si>
  <si>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</si>
  <si>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</si>
  <si>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</si>
  <si>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</si>
  <si>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</si>
  <si>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</si>
  <si>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</si>
  <si>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</si>
  <si>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</si>
  <si>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</si>
  <si>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</si>
  <si>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</si>
  <si>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</si>
  <si>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</si>
  <si>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</si>
  <si>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</si>
  <si>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</si>
  <si>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</si>
  <si>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</si>
  <si>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</si>
  <si>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</si>
  <si>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</si>
  <si>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</si>
  <si>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</si>
  <si>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</si>
  <si>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</si>
  <si>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</si>
  <si>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</si>
  <si>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</si>
  <si>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</si>
  <si>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</si>
  <si>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</si>
  <si>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</si>
  <si>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</si>
  <si>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</si>
  <si>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</si>
  <si>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</si>
  <si>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</si>
  <si>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</si>
  <si>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</si>
  <si>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</si>
  <si>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</si>
  <si>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</si>
  <si>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</si>
  <si>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</si>
  <si>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</si>
  <si>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</si>
  <si>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</si>
  <si>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</si>
  <si>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</si>
  <si>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</si>
  <si>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</si>
  <si>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</si>
  <si>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</si>
  <si>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</si>
  <si>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</si>
  <si>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</si>
  <si>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</si>
  <si>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</si>
  <si>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</si>
  <si>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</si>
  <si>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</si>
  <si>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</si>
  <si>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</si>
  <si>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</si>
  <si>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</si>
  <si>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</si>
  <si>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</si>
  <si>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</si>
  <si>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</si>
  <si>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</si>
  <si>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</si>
  <si>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</si>
  <si>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</si>
  <si>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</si>
  <si>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</si>
  <si>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</si>
  <si>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</si>
  <si>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</si>
  <si>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</si>
  <si>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</si>
  <si>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</si>
  <si>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</si>
  <si>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</si>
  <si>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</si>
  <si>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</si>
  <si>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</si>
  <si>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</si>
  <si>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</si>
  <si>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</si>
  <si>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</si>
  <si>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</si>
  <si>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</si>
  <si>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</si>
  <si>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</si>
  <si>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</si>
  <si>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</si>
  <si>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</si>
  <si>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</si>
  <si>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</si>
  <si>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</si>
  <si>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</si>
  <si>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</si>
  <si>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</si>
  <si>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</si>
  <si>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</si>
  <si>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</si>
  <si>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</si>
  <si>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</si>
  <si>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</si>
  <si>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</si>
  <si>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</si>
  <si>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</si>
  <si>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</si>
  <si>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</si>
  <si>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</si>
  <si>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</si>
  <si>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</si>
  <si>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</si>
  <si>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</si>
  <si>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</si>
  <si>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</si>
  <si>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</si>
  <si>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</si>
  <si>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</si>
  <si>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</si>
  <si>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</si>
  <si>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</si>
  <si>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</si>
  <si>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</si>
  <si>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</si>
  <si>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</si>
  <si>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</si>
  <si>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</si>
  <si>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</si>
  <si>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</si>
  <si>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</si>
  <si>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</si>
  <si>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</si>
  <si>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</si>
  <si>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</si>
  <si>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</si>
  <si>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</si>
  <si>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</si>
  <si>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</si>
  <si>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</si>
  <si>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</si>
  <si>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</si>
  <si>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</si>
  <si>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</si>
  <si>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</si>
  <si>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</si>
  <si>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</si>
  <si>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</si>
  <si>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</si>
  <si>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</si>
  <si>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</si>
  <si>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</si>
  <si>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</si>
  <si>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</si>
  <si>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</si>
  <si>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</si>
  <si>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</si>
  <si>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</si>
  <si>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</si>
  <si>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</si>
  <si>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</si>
  <si>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</si>
  <si>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</si>
  <si>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</si>
  <si>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</si>
  <si>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</si>
  <si>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</si>
  <si>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</si>
  <si>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</si>
  <si>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</si>
  <si>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</si>
  <si>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</si>
  <si>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</si>
  <si>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</si>
  <si>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</si>
  <si>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</si>
  <si>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</si>
  <si>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</si>
  <si>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</si>
  <si>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</si>
  <si>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</si>
  <si>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</si>
  <si>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</si>
  <si>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</si>
  <si>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</si>
  <si>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</si>
  <si>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</si>
  <si>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</si>
  <si>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</si>
  <si>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</si>
  <si>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</si>
  <si>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</si>
  <si>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</si>
  <si>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</si>
  <si>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</si>
  <si>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</si>
  <si>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</si>
  <si>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</si>
  <si>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</si>
  <si>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</si>
  <si>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</si>
  <si>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</si>
  <si>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</si>
  <si>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</si>
  <si>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</si>
  <si>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</si>
  <si>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</si>
  <si>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</si>
  <si>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</si>
  <si>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</si>
  <si>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</si>
  <si>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</si>
  <si>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</si>
  <si>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</si>
  <si>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</si>
  <si>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</si>
  <si>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</si>
  <si>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</si>
  <si>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</si>
  <si>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</si>
  <si>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</si>
  <si>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</si>
  <si>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</si>
  <si>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</si>
  <si>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</si>
  <si>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</si>
  <si>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</si>
  <si>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</si>
  <si>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</si>
  <si>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</si>
  <si>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</si>
  <si>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</si>
  <si>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</si>
  <si>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</si>
  <si>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</si>
  <si>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</si>
  <si>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</si>
  <si>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</si>
  <si>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</si>
  <si>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</si>
  <si>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</si>
  <si>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</si>
  <si>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</si>
  <si>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</si>
  <si>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</si>
  <si>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</si>
  <si>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</si>
  <si>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</si>
  <si>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</si>
  <si>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</si>
  <si>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</si>
  <si>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</si>
  <si>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</si>
  <si>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</si>
  <si>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</si>
  <si>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</si>
  <si>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</si>
  <si>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</si>
  <si>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</si>
  <si>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</si>
  <si>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</si>
  <si>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</si>
  <si>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</si>
  <si>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</si>
  <si>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</si>
  <si>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</si>
  <si>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</si>
  <si>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</si>
  <si>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</si>
  <si>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</si>
  <si>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</si>
  <si>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</si>
  <si>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</si>
  <si>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</si>
  <si>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</si>
  <si>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</si>
  <si>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</si>
  <si>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</si>
  <si>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</si>
  <si>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</si>
  <si>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</si>
  <si>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</si>
  <si>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</si>
  <si>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</si>
  <si>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</si>
  <si>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</si>
  <si>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</si>
  <si>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</si>
  <si>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</si>
  <si>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</si>
  <si>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</si>
  <si>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</si>
  <si>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</si>
  <si>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</si>
  <si>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</si>
  <si>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</si>
  <si>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</si>
  <si>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</si>
  <si>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</si>
  <si>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</si>
  <si>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</si>
  <si>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</si>
  <si>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</si>
  <si>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</si>
  <si>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</si>
  <si>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</si>
  <si>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</si>
  <si>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</si>
  <si>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</si>
  <si>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</si>
  <si>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</si>
  <si>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</si>
  <si>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</si>
  <si>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</si>
  <si>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</si>
  <si>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</si>
  <si>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</si>
  <si>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</si>
  <si>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</si>
  <si>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</si>
  <si>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</si>
  <si>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</si>
  <si>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</si>
  <si>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</si>
  <si>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</si>
  <si>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</si>
  <si>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</si>
  <si>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</si>
  <si>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</si>
  <si>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</si>
  <si>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</si>
  <si>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</si>
  <si>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</si>
  <si>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</si>
  <si>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</si>
  <si>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</si>
  <si>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</si>
  <si>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</si>
  <si>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</si>
  <si>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</si>
  <si>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</si>
  <si>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</si>
  <si>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</si>
  <si>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</si>
  <si>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</si>
  <si>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</si>
  <si>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</si>
  <si>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</si>
  <si>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</si>
  <si>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</si>
  <si>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</si>
  <si>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</si>
  <si>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</si>
  <si>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</si>
  <si>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</si>
  <si>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</si>
  <si>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</si>
  <si>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</si>
  <si>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</si>
  <si>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</si>
  <si>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</si>
  <si>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</si>
  <si>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</si>
  <si>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</si>
  <si>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</si>
  <si>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</si>
  <si>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</si>
  <si>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</si>
  <si>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</si>
  <si>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</si>
  <si>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</si>
  <si>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</si>
  <si>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</si>
  <si>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</si>
  <si>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</si>
  <si>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</si>
  <si>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</si>
  <si>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</si>
  <si>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</si>
  <si>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</si>
  <si>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</si>
  <si>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</si>
  <si>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</si>
  <si>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</si>
  <si>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</si>
  <si>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</si>
  <si>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</si>
  <si>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</si>
  <si>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</si>
  <si>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</si>
  <si>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</si>
  <si>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</si>
  <si>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</si>
  <si>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</si>
  <si>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</si>
  <si>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</si>
  <si>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</si>
  <si>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</si>
  <si>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</si>
  <si>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</si>
  <si>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</si>
  <si>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</si>
  <si>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</si>
  <si>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</si>
  <si>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</si>
  <si>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</si>
  <si>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</si>
  <si>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</si>
  <si>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</si>
  <si>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</si>
  <si>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</si>
  <si>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</si>
  <si>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</si>
  <si>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</si>
  <si>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</si>
  <si>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</si>
  <si>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</si>
  <si>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</si>
  <si>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</si>
  <si>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</si>
  <si>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</si>
  <si>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</si>
  <si>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</si>
  <si>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</si>
  <si>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</si>
  <si>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</si>
  <si>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</si>
  <si>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</si>
  <si>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</si>
  <si>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</si>
  <si>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</si>
  <si>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</si>
  <si>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</si>
  <si>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</si>
  <si>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</si>
  <si>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</si>
  <si>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</si>
  <si>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</si>
  <si>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</si>
  <si>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</si>
  <si>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</si>
  <si>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</si>
  <si>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</si>
  <si>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</si>
  <si>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</si>
  <si>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</si>
  <si>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</si>
  <si>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</si>
  <si>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</si>
  <si>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</si>
  <si>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</si>
  <si>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</si>
  <si>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</si>
  <si>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</si>
  <si>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</si>
  <si>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</si>
  <si>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</si>
  <si>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</si>
  <si>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</si>
  <si>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</si>
  <si>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</si>
  <si>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</si>
  <si>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</si>
  <si>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</si>
  <si>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</si>
  <si>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</si>
  <si>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</si>
  <si>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</si>
  <si>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</si>
  <si>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</si>
  <si>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</si>
  <si>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</si>
  <si>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</si>
  <si>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</si>
  <si>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</si>
  <si>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</si>
  <si>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</si>
  <si>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</si>
  <si>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</si>
  <si>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</si>
  <si>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</si>
  <si>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</si>
  <si>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</si>
  <si>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</si>
  <si>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</si>
  <si>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</si>
  <si>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</si>
  <si>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</si>
  <si>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</si>
  <si>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</si>
  <si>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</si>
  <si>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</si>
  <si>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</si>
  <si>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</si>
  <si>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</si>
  <si>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</si>
  <si>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</si>
  <si>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</si>
  <si>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</si>
  <si>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</si>
  <si>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</si>
  <si>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</si>
  <si>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</si>
  <si>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</si>
  <si>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</si>
  <si>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</si>
  <si>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</si>
  <si>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</si>
  <si>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</si>
  <si>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</si>
  <si>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</si>
  <si>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</si>
  <si>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</si>
  <si>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</si>
  <si>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</si>
  <si>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</si>
  <si>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</si>
  <si>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</si>
  <si>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</si>
  <si>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</si>
  <si>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</si>
  <si>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</si>
  <si>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</si>
  <si>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</si>
  <si>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</si>
  <si>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</si>
  <si>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</si>
  <si>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</si>
  <si>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</si>
  <si>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</si>
  <si>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</si>
  <si>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</si>
  <si>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</si>
  <si>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</si>
  <si>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</si>
  <si>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</si>
  <si>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</si>
  <si>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</si>
  <si>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</si>
  <si>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</si>
  <si>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</si>
  <si>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</si>
  <si>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</si>
  <si>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</si>
  <si>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</si>
  <si>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</si>
  <si>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</si>
  <si>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</si>
  <si>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</si>
  <si>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</si>
  <si>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</si>
  <si>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</si>
  <si>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</si>
  <si>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</si>
  <si>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</si>
  <si>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</si>
  <si>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</si>
  <si>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</si>
  <si>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</si>
  <si>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</si>
  <si>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</si>
  <si>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</si>
  <si>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</si>
  <si>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</si>
  <si>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</si>
  <si>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</si>
  <si>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</si>
  <si>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</si>
  <si>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</si>
  <si>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</si>
  <si>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</si>
  <si>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</si>
  <si>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</si>
  <si>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</si>
  <si>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</si>
  <si>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</si>
  <si>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</si>
  <si>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</si>
  <si>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</si>
  <si>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</si>
  <si>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</si>
  <si>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</si>
  <si>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</si>
  <si>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</si>
  <si>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</si>
  <si>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</si>
  <si>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</si>
  <si>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</si>
  <si>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</si>
  <si>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</si>
  <si>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</si>
  <si>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</si>
  <si>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</si>
  <si>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</si>
  <si>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</si>
  <si>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</si>
  <si>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</si>
  <si>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</si>
  <si>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</si>
  <si>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</si>
  <si>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</si>
  <si>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</si>
  <si>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</si>
  <si>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</si>
  <si>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</si>
  <si>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</si>
  <si>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</si>
  <si>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</si>
  <si>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</si>
  <si>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</si>
  <si>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</si>
  <si>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</si>
  <si>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</si>
  <si>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</si>
  <si>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</si>
  <si>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</si>
  <si>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</si>
  <si>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</si>
  <si>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</si>
  <si>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</si>
  <si>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</si>
  <si>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</si>
  <si>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</si>
  <si>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</si>
  <si>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</si>
  <si>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</si>
  <si>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</si>
  <si>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</si>
  <si>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</si>
  <si>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</si>
  <si>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</si>
  <si>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</si>
  <si>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</si>
  <si>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</si>
  <si>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</si>
  <si>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</si>
  <si>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</si>
  <si>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</si>
  <si>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</si>
  <si>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</si>
  <si>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</si>
  <si>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</si>
  <si>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</si>
  <si>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</si>
  <si>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</si>
  <si>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</si>
  <si>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</si>
  <si>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</si>
  <si>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</si>
  <si>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</si>
  <si>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</si>
  <si>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</si>
  <si>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</si>
  <si>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</si>
  <si>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</si>
  <si>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</si>
  <si>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</si>
  <si>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</si>
  <si>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</si>
  <si>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</si>
  <si>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</si>
  <si>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</si>
  <si>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</si>
  <si>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</si>
  <si>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</si>
  <si>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</si>
  <si>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</si>
  <si>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</si>
  <si>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</si>
  <si>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</si>
  <si>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</si>
  <si>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</si>
  <si>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</si>
  <si>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</si>
  <si>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</si>
  <si>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</si>
  <si>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</si>
  <si>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</si>
  <si>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</si>
  <si>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</si>
  <si>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</si>
  <si>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</si>
  <si>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</si>
  <si>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</si>
  <si>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</si>
  <si>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</si>
  <si>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</si>
  <si>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</si>
  <si>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</si>
  <si>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</si>
  <si>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</si>
  <si>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</si>
  <si>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</si>
  <si>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</si>
  <si>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</si>
  <si>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</si>
  <si>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</si>
  <si>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</si>
  <si>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</si>
  <si>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</si>
  <si>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</si>
  <si>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</si>
  <si>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</si>
  <si>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</si>
  <si>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</si>
  <si>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</si>
  <si>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</si>
  <si>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</si>
  <si>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</si>
  <si>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</si>
  <si>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</si>
  <si>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</si>
  <si>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</si>
  <si>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</si>
  <si>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</si>
  <si>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</si>
  <si>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</si>
  <si>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</si>
  <si>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</si>
  <si>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</si>
  <si>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</si>
  <si>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</si>
  <si>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</si>
  <si>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</si>
  <si>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</si>
  <si>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</si>
  <si>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</si>
  <si>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</si>
  <si>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</si>
  <si>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</si>
  <si>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</si>
  <si>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</si>
  <si>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</si>
  <si>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</si>
  <si>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</si>
  <si>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</si>
  <si>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</si>
  <si>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</si>
  <si>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</si>
  <si>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</si>
  <si>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</si>
  <si>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</si>
  <si>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</si>
  <si>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</si>
  <si>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</si>
  <si>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</si>
  <si>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</si>
  <si>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</si>
  <si>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</si>
  <si>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</si>
  <si>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</si>
  <si>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</si>
  <si>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</si>
  <si>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</si>
  <si>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</si>
  <si>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</si>
  <si>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</si>
  <si>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</si>
  <si>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</si>
  <si>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</si>
  <si>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</si>
  <si>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</si>
  <si>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</si>
  <si>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</si>
  <si>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</si>
  <si>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</si>
  <si>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</si>
  <si>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</si>
  <si>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</si>
  <si>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</si>
  <si>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</si>
  <si>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</si>
  <si>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</si>
  <si>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</si>
  <si>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</si>
  <si>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</si>
  <si>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</si>
  <si>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</si>
  <si>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</si>
  <si>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</si>
  <si>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</si>
  <si>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</si>
  <si>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</si>
  <si>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</si>
  <si>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</si>
  <si>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</si>
  <si>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</si>
  <si>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</si>
  <si>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</si>
  <si>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</si>
  <si>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</si>
  <si>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</si>
  <si>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</si>
  <si>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</si>
  <si>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</si>
  <si>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</si>
  <si>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</si>
  <si>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</si>
  <si>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</si>
  <si>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</si>
  <si>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</si>
  <si>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</si>
  <si>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</si>
  <si>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</si>
  <si>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</si>
  <si>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</si>
  <si>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</si>
  <si>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</si>
  <si>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</si>
  <si>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</si>
  <si>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</si>
  <si>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</si>
  <si>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</si>
  <si>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</si>
  <si>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</si>
  <si>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</si>
  <si>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</si>
  <si>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</si>
  <si>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</si>
  <si>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</si>
  <si>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</si>
  <si>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</si>
  <si>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</si>
  <si>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</si>
  <si>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</si>
  <si>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</si>
  <si>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</si>
  <si>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</si>
  <si>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</si>
  <si>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</si>
  <si>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</si>
  <si>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</si>
  <si>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</si>
  <si>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</si>
  <si>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</si>
  <si>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</si>
  <si>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</si>
  <si>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</si>
  <si>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</si>
  <si>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</si>
  <si>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</si>
  <si>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</si>
  <si>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</si>
  <si>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</si>
  <si>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</si>
  <si>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</si>
  <si>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</si>
  <si>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</si>
  <si>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</si>
  <si>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</si>
  <si>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</si>
  <si>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</si>
  <si>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</si>
  <si>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</si>
  <si>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</si>
  <si>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</si>
  <si>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</si>
  <si>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</si>
  <si>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</si>
  <si>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</si>
  <si>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</si>
  <si>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</si>
  <si>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</si>
  <si>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</si>
  <si>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</si>
  <si>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</si>
  <si>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</si>
  <si>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</si>
  <si>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</si>
  <si>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</si>
  <si>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</si>
  <si>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</si>
  <si>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</si>
  <si>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</si>
  <si>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</si>
  <si>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</si>
  <si>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</si>
  <si>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</si>
  <si>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</si>
  <si>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</si>
  <si>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</si>
  <si>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</si>
  <si>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</si>
  <si>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</si>
  <si>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</si>
  <si>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</si>
  <si>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</si>
  <si>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</si>
  <si>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</si>
  <si>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</si>
  <si>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</si>
  <si>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</si>
  <si>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</si>
  <si>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</si>
  <si>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</si>
  <si>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</si>
  <si>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</si>
  <si>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</si>
  <si>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</si>
  <si>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</si>
  <si>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</si>
  <si>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</si>
  <si>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</si>
  <si>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</si>
  <si>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</si>
  <si>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</si>
  <si>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</si>
  <si>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</si>
  <si>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</si>
  <si>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</si>
  <si>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</si>
  <si>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</si>
  <si>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</si>
  <si>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</si>
  <si>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</si>
  <si>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</si>
  <si>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</si>
  <si>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</si>
  <si>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</si>
  <si>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</si>
  <si>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</si>
  <si>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</si>
  <si>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</si>
  <si>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</si>
  <si>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</si>
  <si>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</si>
  <si>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</si>
  <si>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</si>
  <si>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</si>
  <si>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</si>
  <si>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</si>
  <si>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</si>
  <si>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</si>
  <si>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</si>
  <si>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</si>
  <si>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</si>
  <si>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</si>
  <si>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</si>
  <si>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</si>
  <si>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</si>
  <si>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</si>
  <si>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</si>
  <si>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</si>
  <si>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</si>
  <si>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</si>
  <si>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</si>
  <si>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</si>
  <si>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</si>
  <si>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</si>
  <si>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</si>
  <si>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</si>
  <si>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</si>
  <si>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</si>
  <si>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</si>
  <si>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</si>
  <si>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</si>
  <si>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</si>
  <si>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</si>
  <si>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</si>
  <si>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</si>
  <si>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</si>
  <si>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</si>
  <si>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</si>
  <si>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</si>
  <si>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</si>
  <si>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</si>
  <si>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</si>
  <si>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</si>
  <si>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</si>
  <si>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</si>
  <si>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</si>
  <si>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</si>
  <si>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</si>
  <si>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</si>
  <si>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</si>
  <si>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</si>
  <si>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</si>
  <si>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</si>
  <si>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</si>
  <si>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</si>
  <si>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</si>
  <si>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</si>
  <si>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</si>
  <si>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</si>
  <si>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</si>
  <si>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</si>
  <si>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</si>
  <si>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</si>
  <si>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</si>
  <si>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</si>
  <si>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</si>
  <si>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</si>
  <si>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</si>
  <si>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</si>
  <si>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</si>
  <si>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</si>
  <si>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</si>
  <si>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</si>
  <si>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</si>
  <si>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</si>
  <si>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</si>
  <si>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</si>
  <si>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</si>
  <si>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</si>
  <si>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</si>
  <si>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</si>
  <si>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</si>
  <si>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</si>
  <si>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</si>
  <si>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</si>
  <si>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</si>
  <si>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</si>
  <si>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</si>
  <si>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</si>
  <si>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</si>
  <si>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</si>
  <si>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</si>
  <si>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</si>
  <si>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</si>
  <si>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</si>
  <si>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</si>
  <si>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</si>
  <si>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</si>
  <si>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</si>
  <si>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</si>
  <si>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</si>
  <si>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</si>
  <si>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</si>
  <si>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</si>
  <si>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</si>
  <si>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</si>
  <si>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</si>
  <si>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</si>
  <si>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</si>
  <si>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</si>
  <si>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</si>
  <si>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</si>
  <si>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</si>
  <si>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</si>
  <si>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</si>
  <si>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</si>
  <si>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</si>
  <si>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</si>
  <si>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</si>
  <si>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</si>
  <si>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</si>
  <si>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</si>
  <si>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</si>
  <si>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</si>
  <si>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</si>
  <si>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</si>
  <si>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</si>
  <si>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</si>
  <si>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</si>
  <si>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</si>
  <si>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</si>
  <si>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</si>
  <si>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</si>
  <si>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</si>
  <si>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</si>
  <si>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</si>
  <si>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</si>
  <si>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</si>
  <si>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</si>
  <si>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</si>
  <si>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</si>
  <si>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</si>
  <si>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</si>
  <si>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</si>
  <si>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</si>
  <si>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</si>
  <si>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</si>
  <si>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</si>
  <si>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</si>
  <si>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</si>
  <si>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</si>
  <si>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</si>
  <si>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</si>
  <si>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</si>
  <si>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</si>
  <si>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</si>
  <si>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</si>
  <si>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</si>
  <si>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</si>
  <si>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</si>
  <si>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</si>
  <si>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</si>
  <si>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</si>
  <si>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</si>
  <si>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</si>
  <si>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</si>
  <si>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</si>
  <si>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</si>
  <si>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</si>
  <si>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</si>
  <si>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</si>
  <si>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</si>
  <si>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</si>
  <si>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</si>
  <si>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</si>
  <si>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</si>
  <si>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</si>
  <si>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</si>
  <si>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</si>
  <si>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</si>
  <si>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</si>
  <si>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</si>
  <si>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</si>
  <si>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</si>
  <si>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</si>
  <si>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</si>
  <si>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</si>
  <si>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</si>
  <si>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</si>
  <si>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</si>
  <si>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</si>
  <si>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</si>
  <si>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</si>
  <si>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</si>
  <si>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</si>
  <si>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</si>
  <si>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</si>
  <si>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</si>
  <si>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</si>
  <si>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</si>
  <si>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</si>
  <si>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</si>
  <si>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</si>
  <si>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</si>
  <si>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</si>
  <si>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</si>
  <si>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</si>
  <si>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</si>
  <si>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</si>
  <si>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</si>
  <si>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</si>
  <si>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</si>
  <si>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</si>
  <si>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</si>
  <si>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</si>
  <si>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</si>
  <si>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</si>
  <si>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</si>
  <si>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</si>
  <si>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</si>
  <si>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</si>
  <si>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</si>
  <si>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</si>
  <si>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</si>
  <si>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</si>
  <si>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</si>
  <si>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</si>
  <si>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</si>
  <si>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</si>
  <si>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</si>
  <si>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</si>
  <si>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</si>
  <si>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</si>
  <si>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</si>
  <si>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</si>
  <si>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</si>
  <si>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</si>
  <si>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</si>
  <si>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</si>
  <si>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</si>
  <si>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</si>
  <si>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</si>
  <si>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</si>
  <si>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</si>
  <si>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</si>
  <si>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</si>
  <si>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</si>
  <si>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</si>
  <si>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</si>
  <si>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</si>
  <si>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</si>
  <si>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</si>
  <si>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</si>
  <si>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</si>
  <si>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</si>
  <si>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</si>
  <si>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</si>
  <si>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</si>
  <si>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</si>
  <si>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</si>
  <si>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</si>
  <si>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</si>
  <si>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</si>
  <si>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</si>
  <si>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</si>
  <si>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</si>
  <si>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</si>
  <si>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</si>
  <si>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</si>
  <si>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</si>
  <si>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</si>
  <si>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</si>
  <si>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</si>
  <si>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</si>
  <si>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</si>
  <si>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</si>
  <si>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</si>
  <si>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</si>
  <si>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</si>
  <si>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</si>
  <si>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</si>
  <si>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</si>
  <si>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</si>
  <si>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</si>
  <si>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</si>
  <si>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</si>
  <si>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</si>
  <si>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</si>
  <si>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</si>
  <si>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</si>
  <si>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</si>
  <si>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</si>
  <si>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</si>
  <si>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</si>
  <si>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</si>
  <si>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</si>
  <si>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</si>
  <si>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</si>
  <si>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</si>
  <si>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</si>
  <si>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</si>
  <si>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</si>
  <si>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</si>
  <si>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</si>
  <si>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</si>
  <si>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</si>
  <si>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</si>
  <si>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</si>
  <si>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</si>
  <si>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</si>
  <si>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</si>
  <si>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</si>
  <si>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</si>
  <si>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</si>
  <si>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</si>
  <si>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</si>
  <si>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</si>
  <si>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</si>
  <si>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</si>
  <si>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</si>
  <si>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</si>
  <si>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</si>
  <si>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</si>
  <si>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</si>
  <si>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</si>
  <si>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</si>
  <si>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</si>
  <si>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</si>
  <si>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</si>
  <si>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</si>
  <si>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</si>
  <si>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</si>
  <si>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</si>
  <si>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</si>
  <si>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</si>
  <si>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</si>
  <si>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</si>
  <si>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</si>
  <si>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</si>
  <si>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</si>
  <si>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</si>
  <si>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</si>
  <si>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</si>
  <si>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</si>
  <si>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</si>
  <si>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</si>
  <si>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</si>
  <si>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</si>
  <si>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</si>
  <si>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</si>
  <si>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</si>
  <si>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</si>
  <si>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</si>
  <si>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</si>
  <si>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</si>
  <si>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</si>
  <si>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</si>
  <si>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</si>
  <si>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</si>
  <si>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</si>
  <si>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</si>
  <si>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</si>
  <si>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</si>
  <si>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</si>
  <si>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</si>
  <si>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</si>
  <si>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</si>
  <si>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</si>
  <si>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</si>
  <si>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</si>
  <si>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</si>
  <si>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</si>
  <si>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</si>
  <si>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</si>
  <si>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</si>
  <si>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</si>
  <si>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</si>
  <si>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</si>
  <si>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</si>
  <si>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</si>
  <si>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</si>
  <si>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</si>
  <si>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</si>
  <si>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</si>
  <si>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</si>
  <si>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</si>
  <si>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</si>
  <si>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</si>
  <si>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</si>
  <si>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</si>
  <si>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</si>
  <si>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</si>
  <si>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</si>
  <si>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</si>
  <si>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</si>
  <si>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</si>
  <si>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</si>
  <si>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</si>
  <si>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</si>
  <si>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</si>
  <si>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</si>
  <si>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</si>
  <si>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</si>
  <si>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</si>
  <si>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</si>
  <si>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</si>
  <si>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</si>
  <si>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</si>
  <si>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</si>
  <si>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</si>
  <si>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</si>
  <si>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</si>
  <si>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</si>
  <si>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</si>
  <si>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</si>
  <si>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</si>
  <si>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</si>
  <si>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</si>
  <si>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</si>
  <si>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</si>
  <si>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</si>
  <si>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</si>
  <si>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</si>
  <si>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</si>
  <si>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</si>
  <si>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</si>
  <si>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</si>
  <si>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</si>
  <si>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</si>
  <si>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</si>
  <si>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</si>
  <si>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</si>
  <si>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</si>
  <si>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</si>
  <si>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</si>
  <si>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</si>
  <si>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</si>
  <si>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</si>
  <si>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</si>
  <si>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</si>
  <si>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</si>
  <si>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</si>
  <si>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</si>
  <si>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</si>
  <si>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</si>
  <si>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</si>
  <si>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</si>
  <si>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</si>
  <si>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</si>
  <si>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</si>
  <si>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</si>
  <si>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</si>
  <si>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</si>
  <si>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</si>
  <si>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</si>
  <si>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</si>
  <si>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</si>
  <si>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</si>
  <si>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</si>
  <si>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</si>
  <si>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</si>
  <si>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</si>
  <si>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</si>
  <si>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</si>
  <si>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</si>
  <si>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</si>
  <si>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</si>
  <si>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</si>
  <si>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</si>
  <si>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</si>
  <si>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</si>
  <si>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</si>
  <si>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</si>
  <si>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</si>
  <si>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</si>
  <si>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</si>
  <si>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</si>
  <si>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</si>
  <si>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</si>
  <si>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</si>
  <si>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</si>
  <si>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</si>
  <si>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</si>
  <si>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</si>
  <si>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</si>
  <si>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</si>
  <si>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</si>
  <si>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</si>
  <si>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</si>
  <si>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</si>
  <si>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</si>
  <si>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</si>
  <si>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</si>
  <si>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</si>
  <si>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</si>
  <si>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</si>
  <si>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</si>
  <si>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</si>
  <si>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</si>
  <si>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</si>
  <si>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</si>
  <si>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</si>
  <si>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</si>
  <si>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</si>
  <si>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</si>
  <si>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</si>
  <si>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</si>
  <si>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</si>
  <si>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</si>
  <si>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</si>
  <si>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</si>
  <si>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</si>
  <si>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</si>
  <si>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</si>
  <si>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</si>
  <si>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</si>
  <si>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</si>
  <si>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</si>
  <si>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</si>
  <si>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</si>
  <si>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</si>
  <si>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</si>
  <si>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</si>
  <si>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</si>
  <si>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</si>
  <si>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</si>
  <si>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</si>
  <si>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</si>
  <si>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</si>
  <si>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</si>
  <si>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</si>
  <si>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</si>
  <si>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</si>
  <si>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</si>
  <si>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</si>
  <si>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</si>
  <si>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</si>
  <si>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</si>
  <si>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</si>
  <si>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</si>
  <si>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</si>
  <si>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</si>
  <si>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</si>
  <si>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</si>
  <si>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</si>
  <si>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</si>
  <si>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</si>
  <si>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</si>
  <si>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</si>
  <si>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</si>
  <si>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</si>
  <si>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</si>
  <si>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</si>
  <si>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</si>
  <si>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</si>
  <si>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</si>
  <si>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</si>
  <si>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</si>
  <si>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</si>
  <si>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</si>
  <si>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</si>
  <si>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</si>
  <si>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</si>
  <si>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</si>
  <si>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</si>
  <si>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</si>
  <si>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</si>
  <si>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</si>
  <si>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</si>
  <si>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</si>
  <si>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</si>
  <si>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</si>
  <si>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</si>
  <si>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</si>
  <si>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</si>
  <si>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</si>
  <si>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</si>
  <si>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</si>
  <si>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</si>
  <si>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</si>
  <si>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</si>
  <si>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</si>
  <si>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</si>
  <si>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</si>
  <si>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</si>
  <si>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</si>
  <si>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</si>
  <si>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</si>
  <si>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</si>
  <si>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</si>
  <si>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</si>
  <si>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</si>
  <si>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</si>
  <si>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</si>
  <si>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</si>
  <si>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</si>
  <si>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</si>
  <si>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</si>
  <si>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</si>
  <si>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</si>
  <si>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</si>
  <si>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</si>
  <si>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</si>
  <si>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</si>
  <si>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</si>
  <si>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</si>
  <si>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</si>
  <si>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</si>
  <si>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</si>
  <si>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</si>
  <si>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</si>
  <si>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</si>
  <si>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</si>
  <si>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</si>
  <si>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</si>
  <si>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</si>
  <si>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</si>
  <si>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</si>
  <si>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</si>
  <si>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</si>
  <si>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</si>
  <si>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</si>
  <si>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</si>
  <si>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</si>
  <si>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</si>
  <si>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</si>
  <si>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</si>
  <si>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</si>
  <si>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</si>
  <si>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</si>
  <si>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</si>
  <si>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</si>
  <si>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</si>
  <si>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</si>
  <si>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</si>
  <si>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</si>
  <si>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</si>
  <si>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</si>
  <si>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</si>
  <si>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</si>
  <si>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</si>
  <si>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</si>
  <si>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</si>
  <si>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</si>
  <si>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</si>
  <si>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</si>
  <si>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</si>
  <si>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</si>
  <si>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</si>
  <si>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</si>
  <si>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</si>
  <si>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</si>
  <si>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</si>
  <si>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</si>
  <si>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</si>
  <si>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</si>
  <si>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</si>
  <si>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</si>
  <si>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</si>
  <si>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</si>
  <si>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</si>
  <si>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</si>
  <si>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</si>
  <si>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</si>
  <si>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</si>
  <si>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</si>
  <si>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</si>
  <si>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</si>
  <si>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</si>
  <si>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</si>
  <si>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</si>
  <si>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</si>
  <si>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</si>
  <si>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</si>
  <si>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</si>
  <si>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</si>
  <si>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</si>
  <si>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</si>
  <si>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</si>
  <si>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</si>
  <si>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</si>
  <si>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</si>
  <si>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</si>
  <si>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</si>
  <si>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</si>
  <si>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</si>
  <si>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</si>
  <si>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</si>
  <si>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</si>
  <si>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</si>
  <si>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</si>
  <si>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</si>
  <si>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</si>
  <si>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</si>
  <si>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</si>
  <si>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</si>
  <si>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</si>
  <si>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</si>
  <si>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</si>
  <si>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</si>
  <si>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</si>
  <si>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</si>
  <si>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</si>
  <si>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</si>
  <si>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</si>
  <si>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</si>
  <si>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</si>
  <si>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</si>
  <si>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</si>
  <si>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</si>
  <si>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</si>
  <si>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</si>
  <si>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</si>
  <si>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</si>
  <si>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</si>
  <si>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</si>
  <si>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</si>
  <si>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</si>
  <si>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</si>
  <si>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</si>
  <si>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</si>
  <si>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</si>
  <si>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</si>
  <si>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</si>
  <si>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</si>
  <si>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</si>
  <si>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</si>
  <si>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</si>
  <si>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</si>
  <si>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</si>
  <si>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</si>
  <si>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</si>
  <si>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</si>
  <si>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</si>
  <si>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</si>
  <si>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</si>
  <si>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</si>
  <si>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</si>
  <si>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</si>
  <si>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</si>
  <si>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</si>
  <si>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</si>
  <si>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</si>
  <si>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</si>
  <si>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</si>
  <si>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</si>
  <si>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</si>
  <si>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</si>
  <si>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</si>
  <si>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</si>
  <si>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</si>
  <si>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</si>
  <si>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</si>
  <si>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</si>
  <si>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</si>
  <si>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</si>
  <si>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</si>
  <si>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</si>
  <si>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</si>
  <si>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</si>
  <si>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</si>
  <si>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</si>
  <si>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</si>
  <si>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</si>
  <si>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</si>
  <si>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</si>
  <si>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</si>
  <si>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</si>
  <si>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</si>
  <si>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</si>
  <si>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</si>
  <si>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</si>
  <si>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</si>
  <si>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</si>
  <si>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</si>
  <si>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</si>
  <si>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</si>
  <si>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</si>
  <si>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</si>
  <si>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</si>
  <si>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</si>
  <si>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</si>
  <si>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</si>
  <si>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</si>
  <si>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</si>
  <si>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</si>
  <si>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</si>
  <si>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</si>
  <si>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</si>
  <si>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</si>
  <si>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</si>
  <si>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</si>
  <si>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</si>
  <si>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</si>
  <si>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</si>
  <si>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</si>
  <si>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</si>
  <si>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</si>
  <si>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</si>
  <si>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</si>
  <si>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</si>
  <si>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</si>
  <si>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</si>
  <si>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</si>
  <si>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</si>
  <si>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</si>
  <si>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</si>
  <si>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</si>
  <si>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</si>
  <si>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</si>
  <si>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</si>
  <si>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</si>
  <si>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</si>
  <si>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</si>
  <si>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</si>
  <si>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</si>
  <si>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</si>
  <si>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</si>
  <si>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</si>
  <si>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</si>
  <si>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</si>
  <si>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</si>
  <si>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</si>
  <si>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</si>
  <si>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</si>
  <si>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</si>
  <si>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</si>
  <si>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</si>
  <si>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</si>
  <si>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</si>
  <si>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</si>
  <si>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</si>
  <si>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</si>
  <si>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</si>
  <si>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</si>
  <si>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</si>
  <si>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</si>
  <si>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</si>
  <si>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</si>
  <si>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</si>
  <si>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</si>
  <si>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</si>
  <si>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</si>
  <si>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</si>
  <si>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</si>
  <si>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</si>
  <si>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</si>
  <si>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</si>
  <si>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</si>
  <si>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</si>
  <si>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</si>
  <si>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</si>
  <si>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</si>
  <si>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</si>
  <si>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</si>
  <si>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</si>
  <si>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</si>
  <si>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</si>
  <si>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</si>
  <si>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</si>
  <si>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</si>
  <si>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</si>
  <si>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</si>
  <si>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</si>
  <si>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</si>
  <si>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</si>
  <si>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</si>
  <si>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</si>
  <si>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</si>
  <si>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</si>
  <si>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</si>
  <si>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</si>
  <si>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</si>
  <si>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</si>
  <si>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</si>
  <si>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</si>
  <si>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</si>
  <si>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</si>
  <si>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</si>
  <si>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</si>
  <si>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</si>
  <si>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</si>
  <si>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</si>
  <si>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</si>
  <si>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</si>
  <si>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</si>
  <si>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</si>
  <si>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</si>
  <si>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</si>
  <si>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</si>
  <si>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</si>
  <si>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</si>
  <si>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</si>
  <si>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</si>
  <si>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</si>
  <si>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</si>
  <si>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</si>
  <si>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</si>
  <si>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</si>
  <si>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</si>
  <si>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</si>
  <si>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</si>
  <si>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</si>
  <si>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</si>
  <si>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</si>
  <si>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</si>
  <si>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</si>
  <si>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</si>
  <si>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</si>
  <si>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</si>
  <si>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</si>
  <si>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</si>
  <si>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</si>
  <si>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</si>
  <si>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</si>
  <si>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</si>
  <si>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</si>
  <si>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</si>
  <si>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</si>
  <si>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</si>
  <si>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</si>
  <si>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</si>
  <si>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</si>
  <si>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</si>
  <si>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</si>
  <si>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</si>
  <si>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</si>
  <si>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</si>
  <si>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</si>
  <si>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</si>
  <si>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</si>
  <si>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</si>
  <si>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</si>
  <si>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</si>
  <si>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</si>
  <si>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</si>
  <si>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</si>
  <si>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</si>
  <si>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</si>
  <si>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</si>
  <si>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</si>
  <si>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</si>
  <si>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</si>
  <si>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</si>
  <si>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</si>
  <si>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</si>
  <si>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</si>
  <si>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</si>
  <si>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</si>
  <si>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</si>
  <si>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</si>
  <si>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</si>
  <si>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</si>
  <si>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</si>
  <si>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</si>
  <si>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</si>
  <si>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</si>
  <si>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</si>
  <si>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</si>
  <si>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</si>
  <si>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</si>
  <si>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</si>
  <si>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</si>
  <si>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</si>
  <si>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</si>
  <si>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</si>
  <si>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</si>
  <si>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</si>
  <si>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</si>
  <si>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</si>
  <si>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</si>
  <si>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</si>
  <si>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</si>
  <si>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</si>
  <si>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</si>
  <si>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</si>
  <si>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</si>
  <si>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</si>
  <si>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</si>
  <si>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</si>
  <si>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</si>
  <si>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</si>
  <si>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</si>
  <si>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</si>
  <si>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</si>
  <si>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</si>
  <si>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</si>
  <si>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</si>
  <si>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</si>
  <si>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</si>
  <si>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</si>
  <si>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</si>
  <si>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</si>
  <si>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</si>
  <si>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</si>
  <si>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</si>
  <si>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</si>
  <si>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</si>
  <si>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</si>
  <si>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</si>
  <si>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</si>
  <si>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</si>
  <si>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</si>
  <si>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</si>
  <si>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</si>
  <si>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</si>
  <si>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</si>
  <si>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</si>
  <si>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</si>
  <si>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</si>
  <si>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</si>
  <si>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</si>
  <si>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</si>
  <si>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</si>
  <si>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</si>
  <si>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</si>
  <si>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</si>
  <si>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</si>
  <si>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</si>
  <si>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</si>
  <si>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</si>
  <si>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</si>
  <si>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</si>
  <si>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</si>
  <si>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</si>
  <si>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</si>
  <si>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</si>
  <si>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</si>
  <si>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</si>
  <si>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</si>
  <si>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</si>
  <si>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</si>
  <si>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</si>
  <si>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</si>
  <si>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</si>
  <si>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</si>
  <si>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</si>
  <si>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</si>
  <si>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</si>
  <si>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</si>
  <si>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</si>
  <si>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</si>
  <si>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</si>
  <si>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</si>
  <si>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</si>
  <si>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</si>
  <si>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</si>
  <si>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</si>
  <si>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</si>
  <si>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</si>
  <si>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</si>
  <si>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</si>
  <si>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</si>
  <si>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</si>
  <si>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</si>
  <si>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</si>
  <si>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</si>
  <si>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</si>
  <si>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</si>
  <si>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</si>
  <si>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</si>
  <si>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</si>
  <si>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</si>
  <si>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</si>
  <si>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</si>
  <si>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</si>
  <si>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</si>
  <si>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</si>
  <si>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</si>
  <si>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</si>
  <si>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</si>
  <si>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</si>
  <si>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</si>
  <si>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</si>
  <si>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</si>
  <si>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</si>
  <si>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</si>
  <si>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</si>
  <si>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</si>
  <si>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</si>
  <si>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</si>
  <si>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</si>
  <si>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</si>
  <si>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</si>
  <si>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</si>
  <si>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</si>
  <si>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</si>
  <si>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</si>
  <si>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</si>
  <si>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</si>
  <si>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</si>
  <si>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</si>
  <si>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</si>
  <si>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</si>
  <si>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</si>
  <si>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</si>
  <si>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</si>
  <si>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</si>
  <si>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</si>
  <si>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</si>
  <si>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</si>
  <si>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</si>
  <si>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</si>
  <si>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</si>
  <si>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</si>
  <si>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</si>
  <si>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</si>
  <si>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</si>
  <si>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</si>
  <si>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</si>
  <si>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</si>
  <si>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</si>
  <si>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</si>
  <si>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</si>
  <si>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</si>
  <si>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</si>
  <si>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</si>
  <si>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</si>
  <si>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</si>
  <si>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</si>
  <si>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</si>
  <si>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</si>
  <si>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</si>
  <si>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</si>
  <si>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</si>
  <si>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</si>
  <si>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</si>
  <si>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</si>
  <si>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</si>
  <si>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</si>
  <si>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</si>
  <si>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</si>
  <si>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</si>
  <si>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</si>
  <si>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</si>
  <si>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</si>
  <si>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</si>
  <si>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</si>
  <si>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</si>
  <si>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</si>
  <si>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</si>
  <si>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</si>
  <si>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</si>
  <si>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</si>
  <si>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</si>
  <si>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</si>
  <si>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</si>
  <si>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</si>
  <si>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</si>
  <si>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</si>
  <si>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</si>
  <si>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</si>
  <si>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</si>
  <si>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</si>
  <si>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</si>
  <si>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</si>
  <si>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</si>
  <si>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</si>
  <si>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</si>
  <si>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</si>
  <si>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</si>
  <si>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</si>
  <si>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</si>
  <si>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</si>
  <si>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</si>
  <si>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</si>
  <si>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</si>
  <si>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</si>
  <si>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</si>
  <si>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</si>
  <si>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</si>
  <si>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</si>
  <si>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</si>
  <si>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</si>
  <si>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</si>
  <si>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</si>
  <si>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</si>
  <si>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</si>
  <si>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</si>
  <si>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</si>
  <si>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</si>
  <si>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</si>
  <si>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</si>
  <si>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</si>
  <si>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</si>
  <si>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</si>
  <si>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</si>
  <si>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</si>
  <si>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</si>
  <si>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</si>
  <si>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</si>
  <si>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</si>
  <si>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</si>
  <si>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</si>
  <si>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</si>
  <si>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</si>
  <si>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</si>
  <si>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</si>
  <si>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</si>
  <si>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</si>
  <si>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</si>
  <si>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</si>
  <si>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</si>
  <si>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</si>
  <si>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</si>
  <si>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</si>
  <si>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</si>
  <si>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</si>
  <si>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</si>
  <si>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</si>
  <si>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</si>
  <si>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</si>
  <si>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</si>
  <si>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</si>
  <si>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</si>
  <si>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</si>
  <si>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</si>
  <si>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</si>
  <si>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</si>
  <si>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</si>
  <si>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</si>
  <si>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</si>
  <si>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</si>
  <si>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</si>
  <si>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</si>
  <si>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</si>
  <si>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</si>
  <si>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</si>
  <si>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</si>
  <si>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</si>
  <si>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</si>
  <si>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</si>
  <si>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</si>
  <si>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</si>
  <si>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</si>
  <si>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</si>
  <si>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</si>
  <si>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</si>
  <si>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</si>
  <si>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</si>
  <si>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</si>
  <si>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</si>
  <si>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</si>
  <si>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</si>
  <si>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</si>
  <si>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</si>
  <si>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</si>
  <si>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</si>
  <si>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</si>
  <si>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</si>
  <si>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</si>
  <si>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</si>
  <si>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</si>
  <si>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</si>
  <si>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</si>
  <si>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</si>
  <si>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</si>
  <si>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</si>
  <si>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</si>
  <si>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</si>
  <si>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</si>
  <si>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</si>
  <si>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</si>
  <si>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</si>
  <si>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</si>
  <si>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</si>
  <si>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</si>
  <si>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</si>
  <si>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</si>
  <si>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</si>
  <si>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</si>
  <si>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</si>
  <si>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</si>
  <si>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</si>
  <si>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</si>
  <si>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</si>
  <si>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</si>
  <si>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</si>
  <si>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</si>
  <si>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</si>
  <si>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</si>
  <si>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</si>
  <si>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</si>
  <si>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</si>
  <si>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</si>
  <si>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</si>
  <si>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</si>
  <si>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</si>
  <si>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</si>
  <si>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</si>
  <si>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</si>
  <si>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</si>
  <si>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</si>
  <si>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</si>
  <si>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</si>
  <si>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</si>
  <si>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</si>
  <si>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</si>
  <si>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</si>
  <si>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</si>
  <si>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</si>
  <si>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</si>
  <si>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</si>
  <si>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</si>
  <si>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</si>
  <si>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</si>
  <si>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</si>
  <si>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</si>
  <si>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</si>
  <si>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</si>
  <si>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</si>
  <si>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</si>
  <si>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</si>
  <si>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</si>
  <si>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</si>
  <si>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</si>
  <si>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</si>
  <si>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</si>
  <si>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</si>
  <si>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</si>
  <si>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</si>
  <si>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</si>
  <si>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</si>
  <si>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</si>
  <si>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</si>
  <si>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</si>
  <si>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</si>
  <si>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</si>
  <si>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</si>
  <si>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</si>
  <si>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</si>
  <si>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</si>
  <si>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</si>
  <si>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</si>
  <si>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</si>
  <si>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</si>
  <si>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</si>
  <si>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</si>
  <si>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</si>
  <si>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</si>
  <si>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</si>
  <si>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</si>
  <si>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</si>
  <si>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</si>
  <si>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</si>
  <si>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</si>
  <si>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</si>
  <si>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</si>
  <si>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</si>
  <si>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</si>
  <si>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</si>
  <si>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</si>
  <si>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</si>
  <si>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</si>
  <si>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</si>
  <si>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</si>
  <si>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</si>
  <si>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</si>
  <si>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</si>
  <si>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</si>
  <si>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</si>
  <si>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</si>
  <si>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</si>
  <si>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</si>
  <si>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</si>
  <si>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</si>
  <si>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</si>
  <si>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</si>
  <si>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</si>
  <si>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</si>
  <si>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</si>
  <si>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</si>
  <si>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</si>
  <si>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</si>
  <si>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</si>
  <si>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</si>
  <si>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</si>
  <si>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</si>
  <si>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</si>
  <si>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</si>
  <si>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</si>
  <si>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</si>
  <si>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</si>
  <si>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</si>
  <si>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</si>
  <si>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</si>
  <si>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</si>
  <si>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</si>
  <si>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</si>
  <si>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</si>
  <si>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</si>
  <si>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</si>
  <si>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</si>
  <si>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</si>
  <si>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</si>
  <si>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</si>
  <si>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</si>
  <si>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</si>
  <si>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</si>
  <si>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</si>
  <si>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</si>
  <si>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</si>
  <si>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</si>
  <si>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</si>
  <si>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</si>
  <si>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</si>
  <si>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</si>
  <si>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</si>
  <si>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</si>
  <si>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</si>
  <si>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</si>
  <si>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</si>
  <si>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</si>
  <si>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</si>
  <si>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</si>
  <si>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</si>
  <si>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</si>
  <si>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</si>
  <si>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</si>
  <si>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</si>
  <si>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</si>
  <si>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</si>
  <si>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</si>
  <si>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</si>
  <si>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</si>
  <si>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</si>
  <si>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</si>
  <si>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</si>
  <si>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</si>
  <si>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</si>
  <si>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</si>
  <si>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</si>
  <si>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</si>
  <si>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</si>
  <si>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</si>
  <si>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</si>
  <si>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</si>
  <si>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</si>
  <si>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</si>
  <si>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</si>
  <si>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</si>
  <si>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</si>
  <si>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</si>
  <si>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</si>
  <si>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</si>
  <si>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</si>
  <si>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</si>
  <si>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</si>
  <si>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</si>
  <si>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</si>
  <si>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</si>
  <si>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</si>
  <si>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</si>
  <si>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</si>
  <si>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</si>
  <si>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</si>
  <si>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</si>
  <si>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</si>
  <si>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</si>
  <si>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</si>
  <si>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</si>
  <si>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</si>
  <si>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</si>
  <si>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</si>
  <si>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</si>
  <si>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</si>
  <si>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</si>
  <si>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</si>
  <si>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</si>
  <si>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</si>
  <si>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</si>
  <si>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</si>
  <si>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</si>
  <si>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</si>
  <si>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</si>
  <si>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</si>
  <si>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</si>
  <si>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</si>
  <si>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</si>
  <si>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</si>
  <si>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</si>
  <si>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</si>
  <si>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</si>
  <si>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</si>
  <si>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</si>
  <si>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</si>
  <si>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</si>
  <si>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</si>
  <si>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</si>
  <si>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</si>
  <si>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</si>
  <si>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</si>
  <si>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</si>
  <si>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</si>
  <si>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</si>
  <si>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</si>
  <si>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</si>
  <si>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</si>
  <si>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</si>
  <si>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</si>
  <si>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</si>
  <si>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</si>
  <si>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</si>
  <si>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</si>
  <si>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</si>
  <si>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</si>
  <si>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</si>
  <si>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</si>
  <si>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</si>
  <si>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</si>
  <si>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</si>
  <si>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</si>
  <si>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</si>
  <si>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</si>
  <si>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</si>
  <si>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</si>
  <si>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</si>
  <si>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</si>
  <si>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</si>
  <si>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</si>
  <si>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</si>
  <si>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</si>
  <si>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</si>
  <si>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</si>
  <si>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</si>
  <si>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</si>
  <si>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</si>
  <si>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</si>
  <si>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</si>
  <si>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</si>
  <si>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</si>
  <si>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</si>
  <si>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</si>
  <si>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</si>
  <si>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</si>
  <si>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</si>
  <si>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</si>
  <si>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</si>
  <si>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</si>
  <si>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</si>
  <si>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</si>
  <si>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</si>
  <si>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</si>
  <si>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</si>
  <si>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</si>
  <si>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</si>
  <si>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</si>
  <si>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</si>
  <si>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</si>
  <si>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</si>
  <si>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</si>
  <si>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</si>
  <si>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</si>
  <si>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</si>
  <si>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</si>
  <si>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</si>
  <si>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</si>
  <si>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</si>
  <si>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</si>
  <si>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</si>
  <si>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</si>
  <si>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</si>
  <si>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</si>
  <si>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</si>
  <si>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</si>
  <si>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</si>
  <si>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</si>
  <si>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</si>
  <si>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</si>
  <si>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</si>
  <si>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</si>
  <si>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</si>
  <si>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</si>
  <si>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</si>
  <si>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</si>
  <si>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</si>
  <si>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</si>
  <si>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</si>
  <si>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</si>
  <si>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</si>
  <si>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</si>
  <si>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</si>
  <si>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</si>
  <si>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</si>
  <si>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</si>
  <si>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</si>
  <si>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</si>
  <si>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</si>
  <si>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</si>
  <si>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</si>
  <si>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</si>
  <si>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</si>
  <si>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</si>
  <si>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</si>
  <si>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</si>
  <si>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</si>
  <si>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</si>
  <si>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</si>
  <si>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</si>
  <si>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</si>
  <si>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</si>
  <si>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</si>
  <si>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</si>
  <si>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</si>
  <si>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</si>
  <si>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</si>
  <si>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</si>
  <si>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</si>
  <si>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</si>
  <si>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</si>
  <si>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</si>
  <si>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</si>
  <si>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</si>
  <si>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</si>
  <si>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</si>
  <si>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</si>
  <si>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</si>
  <si>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</si>
  <si>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</si>
  <si>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</si>
  <si>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</si>
  <si>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</si>
  <si>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</si>
  <si>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</si>
  <si>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</si>
  <si>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</si>
  <si>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</si>
  <si>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</si>
  <si>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</si>
  <si>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</si>
  <si>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</si>
  <si>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</si>
  <si>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</si>
  <si>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</si>
  <si>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</si>
  <si>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</si>
  <si>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</si>
  <si>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</si>
  <si>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</si>
  <si>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</si>
  <si>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</si>
  <si>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</si>
  <si>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</si>
  <si>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</si>
  <si>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</si>
  <si>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</si>
  <si>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</si>
  <si>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</si>
  <si>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</si>
  <si>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</si>
  <si>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</si>
  <si>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</si>
  <si>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</si>
  <si>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</si>
  <si>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</si>
  <si>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</si>
  <si>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</si>
  <si>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</si>
  <si>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</si>
  <si>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</si>
  <si>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</si>
  <si>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</si>
  <si>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</si>
  <si>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</si>
  <si>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</si>
  <si>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</si>
  <si>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</si>
  <si>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</si>
  <si>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</si>
  <si>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</si>
  <si>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</si>
  <si>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</si>
  <si>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</si>
  <si>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</si>
  <si>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</si>
  <si>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</si>
  <si>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</si>
  <si>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</si>
  <si>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</si>
  <si>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</si>
  <si>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</si>
  <si>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</si>
  <si>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</si>
  <si>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</si>
  <si>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</si>
  <si>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</si>
  <si>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</si>
  <si>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</si>
  <si>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</si>
  <si>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</si>
  <si>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</si>
  <si>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</si>
  <si>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</si>
  <si>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</si>
  <si>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</si>
  <si>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</si>
  <si>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</si>
  <si>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</si>
  <si>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</si>
  <si>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</si>
  <si>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</si>
  <si>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</si>
  <si>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</si>
  <si>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</si>
  <si>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</si>
  <si>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</si>
  <si>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</si>
  <si>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</si>
  <si>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</si>
  <si>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</si>
  <si>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</si>
  <si>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</si>
  <si>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</si>
  <si>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</si>
  <si>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</si>
  <si>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</si>
  <si>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</si>
  <si>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</si>
  <si>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</si>
  <si>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</si>
  <si>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</si>
  <si>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</si>
  <si>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</si>
  <si>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</si>
  <si>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</si>
  <si>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</si>
  <si>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</si>
  <si>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</si>
  <si>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</si>
  <si>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</si>
  <si>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</si>
  <si>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</si>
  <si>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</si>
  <si>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</si>
  <si>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</si>
  <si>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</si>
  <si>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</si>
  <si>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</si>
  <si>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</si>
  <si>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</si>
  <si>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</si>
  <si>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</si>
  <si>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</si>
  <si>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</si>
  <si>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</si>
  <si>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</si>
  <si>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</si>
  <si>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</si>
  <si>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</si>
  <si>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</si>
  <si>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</si>
  <si>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</si>
  <si>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</si>
  <si>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</si>
  <si>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</si>
  <si>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</si>
  <si>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</si>
  <si>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</si>
  <si>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</si>
  <si>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</si>
  <si>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</si>
  <si>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</si>
  <si>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</si>
  <si>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</si>
  <si>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</si>
  <si>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</si>
  <si>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</si>
  <si>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</si>
  <si>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</si>
  <si>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</si>
  <si>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</si>
  <si>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</si>
  <si>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</si>
  <si>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</si>
  <si>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</si>
  <si>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</si>
  <si>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</si>
  <si>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</si>
  <si>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</si>
  <si>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</si>
  <si>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</si>
  <si>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</si>
  <si>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</si>
  <si>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</si>
  <si>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</si>
  <si>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</si>
  <si>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</si>
  <si>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</si>
  <si>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</si>
  <si>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</si>
  <si>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</si>
  <si>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</si>
  <si>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</si>
  <si>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</si>
  <si>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</si>
  <si>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</si>
  <si>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</si>
  <si>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</si>
  <si>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</si>
  <si>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</si>
  <si>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</si>
  <si>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</si>
  <si>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</si>
  <si>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</si>
  <si>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</si>
  <si>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</si>
  <si>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</si>
  <si>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</si>
  <si>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</si>
  <si>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</si>
  <si>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</si>
  <si>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</si>
  <si>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</si>
  <si>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</si>
  <si>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</si>
  <si>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</si>
  <si>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</si>
  <si>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</si>
  <si>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</si>
  <si>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</si>
  <si>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</si>
  <si>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</si>
  <si>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</si>
  <si>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</si>
  <si>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</si>
  <si>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</si>
  <si>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</si>
  <si>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</si>
  <si>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</si>
  <si>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</si>
  <si>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</si>
  <si>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</si>
  <si>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</si>
  <si>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</si>
  <si>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</si>
  <si>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</si>
  <si>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</si>
  <si>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</si>
  <si>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</si>
  <si>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</si>
  <si>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</si>
  <si>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</si>
  <si>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</si>
  <si>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</si>
  <si>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</si>
  <si>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</si>
  <si>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</si>
  <si>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</si>
  <si>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</si>
  <si>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</si>
  <si>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</si>
  <si>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</si>
  <si>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</si>
  <si>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</si>
  <si>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</si>
  <si>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</si>
  <si>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</si>
  <si>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</si>
  <si>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</si>
  <si>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</si>
  <si>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</si>
  <si>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</si>
  <si>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</si>
  <si>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</si>
  <si>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</si>
  <si>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</si>
  <si>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</si>
  <si>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</si>
  <si>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</si>
  <si>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</si>
  <si>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</si>
  <si>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</si>
  <si>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</si>
  <si>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</si>
  <si>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</si>
  <si>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</si>
  <si>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</si>
  <si>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</si>
  <si>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</si>
  <si>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</si>
  <si>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</si>
  <si>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</si>
  <si>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</si>
  <si>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</si>
  <si>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</si>
  <si>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</si>
  <si>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</si>
  <si>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</si>
  <si>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</si>
  <si>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</si>
  <si>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</si>
  <si>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</si>
  <si>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</si>
  <si>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</si>
  <si>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</si>
  <si>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</si>
  <si>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</si>
  <si>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</si>
  <si>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</si>
  <si>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</si>
  <si>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</si>
  <si>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</si>
  <si>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</si>
  <si>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</si>
  <si>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</si>
  <si>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</si>
  <si>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</si>
  <si>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</si>
  <si>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</si>
  <si>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</si>
  <si>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</si>
  <si>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</si>
  <si>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</si>
  <si>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</si>
  <si>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</si>
  <si>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</si>
  <si>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</si>
  <si>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</si>
  <si>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</si>
  <si>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</si>
  <si>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</si>
  <si>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</si>
  <si>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</si>
  <si>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</si>
  <si>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</si>
  <si>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</si>
  <si>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</si>
  <si>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</si>
  <si>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</si>
  <si>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</si>
  <si>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</si>
  <si>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</si>
  <si>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</si>
  <si>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</si>
  <si>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</si>
  <si>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</si>
  <si>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</si>
  <si>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</si>
  <si>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</si>
  <si>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</si>
  <si>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</si>
  <si>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</si>
  <si>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</si>
  <si>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</si>
  <si>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</si>
  <si>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</si>
  <si>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</si>
  <si>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</si>
  <si>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</si>
  <si>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</si>
  <si>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</si>
  <si>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</si>
  <si>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</si>
  <si>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</si>
  <si>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</si>
  <si>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</si>
  <si>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</si>
  <si>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</si>
  <si>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</si>
  <si>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</si>
  <si>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</si>
  <si>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</si>
  <si>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</si>
  <si>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</si>
  <si>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</si>
  <si>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</si>
  <si>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</si>
  <si>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</si>
  <si>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</si>
  <si>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</si>
  <si>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</si>
  <si>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</si>
  <si>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</si>
  <si>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</si>
  <si>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</si>
  <si>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</si>
  <si>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</si>
  <si>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</si>
  <si>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</si>
  <si>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</si>
  <si>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</si>
  <si>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</si>
  <si>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</si>
  <si>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</si>
  <si>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</si>
  <si>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</si>
  <si>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</si>
  <si>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</si>
  <si>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</si>
  <si>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</si>
  <si>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</si>
  <si>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</si>
  <si>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</si>
  <si>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</si>
  <si>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</si>
  <si>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</si>
  <si>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</si>
  <si>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</si>
  <si>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</si>
  <si>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</si>
  <si>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</si>
  <si>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</si>
  <si>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</si>
  <si>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</si>
  <si>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</si>
  <si>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</si>
  <si>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</si>
  <si>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</si>
  <si>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</si>
  <si>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</si>
  <si>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</si>
  <si>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</si>
  <si>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</si>
  <si>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</si>
  <si>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</si>
  <si>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</si>
  <si>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</si>
  <si>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</si>
  <si>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</si>
  <si>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</si>
  <si>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</si>
  <si>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</si>
  <si>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</si>
  <si>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</si>
  <si>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</si>
  <si>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</si>
  <si>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</si>
  <si>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</si>
  <si>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</si>
  <si>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</si>
  <si>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</si>
  <si>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</si>
  <si>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</si>
  <si>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</si>
  <si>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</si>
  <si>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</si>
  <si>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</si>
  <si>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</si>
  <si>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</si>
  <si>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</si>
  <si>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</si>
  <si>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</si>
  <si>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</si>
  <si>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</si>
  <si>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</si>
  <si>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</si>
  <si>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</si>
  <si>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</si>
  <si>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</si>
  <si>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</si>
  <si>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</si>
  <si>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</si>
  <si>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</si>
  <si>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</si>
  <si>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</si>
  <si>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</si>
  <si>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</si>
  <si>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</si>
  <si>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</si>
  <si>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</si>
  <si>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</si>
  <si>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</si>
  <si>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</si>
  <si>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</si>
  <si>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</si>
  <si>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</si>
  <si>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</si>
  <si>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</si>
  <si>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</si>
  <si>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</si>
  <si>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</si>
  <si>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</si>
  <si>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</si>
  <si>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</si>
  <si>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</si>
  <si>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</si>
  <si>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</si>
  <si>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</si>
  <si>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</si>
  <si>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</si>
  <si>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</si>
  <si>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</si>
  <si>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</si>
  <si>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</si>
  <si>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</si>
  <si>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</si>
  <si>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</si>
  <si>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</si>
  <si>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</si>
  <si>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</si>
  <si>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</si>
  <si>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</si>
  <si>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</si>
  <si>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</si>
  <si>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</si>
  <si>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</si>
  <si>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</si>
  <si>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</si>
  <si>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</si>
  <si>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</si>
  <si>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</si>
  <si>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</si>
  <si>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</si>
  <si>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</si>
  <si>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</si>
  <si>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</si>
  <si>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</si>
  <si>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</si>
  <si>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</si>
  <si>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</si>
  <si>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</si>
  <si>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</si>
  <si>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</si>
  <si>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</si>
  <si>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</si>
  <si>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</si>
  <si>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</si>
  <si>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</si>
  <si>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</si>
  <si>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</si>
  <si>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</si>
  <si>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</si>
  <si>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</si>
  <si>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</si>
  <si>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</si>
  <si>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</si>
  <si>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</si>
  <si>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</si>
  <si>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</si>
  <si>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</si>
  <si>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</si>
  <si>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</si>
  <si>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</si>
  <si>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</si>
  <si>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</si>
  <si>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</si>
  <si>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</si>
  <si>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</si>
  <si>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</si>
  <si>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</si>
  <si>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</si>
  <si>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</si>
  <si>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</si>
  <si>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</si>
  <si>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</si>
  <si>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</si>
  <si>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</si>
  <si>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</si>
  <si>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</si>
  <si>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</si>
  <si>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</si>
  <si>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</si>
  <si>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</si>
  <si>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</si>
  <si>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</si>
  <si>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</si>
  <si>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</si>
  <si>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</si>
  <si>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</si>
  <si>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</si>
  <si>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</si>
  <si>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</si>
  <si>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</si>
  <si>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</si>
  <si>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</si>
  <si>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</si>
  <si>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</si>
  <si>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</si>
  <si>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</si>
  <si>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</si>
  <si>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</si>
  <si>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</si>
  <si>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</si>
  <si>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</si>
  <si>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</si>
  <si>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</si>
  <si>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</si>
  <si>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</si>
  <si>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</si>
  <si>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</si>
  <si>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</si>
  <si>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</si>
  <si>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</si>
  <si>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</si>
  <si>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</si>
  <si>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</si>
  <si>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</si>
  <si>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</si>
  <si>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</si>
  <si>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</si>
  <si>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</si>
  <si>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</si>
  <si>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</si>
  <si>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</si>
  <si>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</si>
  <si>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</si>
  <si>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</si>
  <si>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</si>
  <si>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</si>
  <si>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</si>
  <si>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</si>
  <si>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</si>
  <si>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</si>
  <si>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</si>
  <si>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</si>
  <si>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</si>
  <si>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</si>
  <si>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</si>
  <si>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</si>
  <si>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</si>
  <si>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</si>
  <si>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</si>
  <si>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</si>
  <si>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</si>
  <si>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</si>
  <si>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</si>
  <si>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</si>
  <si>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</si>
  <si>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</si>
  <si>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</si>
  <si>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</si>
  <si>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</si>
  <si>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</si>
  <si>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</si>
  <si>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</si>
  <si>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</si>
  <si>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</si>
  <si>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</si>
  <si>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</si>
  <si>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</si>
  <si>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</si>
  <si>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</si>
  <si>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</si>
  <si>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</si>
  <si>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</si>
  <si>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</si>
  <si>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</si>
  <si>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</si>
  <si>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</si>
  <si>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</si>
  <si>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</si>
  <si>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</si>
  <si>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</si>
  <si>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</si>
  <si>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</si>
  <si>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</si>
  <si>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</si>
  <si>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</si>
  <si>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</si>
  <si>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</si>
  <si>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</si>
  <si>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</si>
  <si>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</si>
  <si>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</si>
  <si>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</si>
  <si>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</si>
  <si>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</si>
  <si>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</si>
  <si>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</si>
  <si>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</si>
  <si>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</si>
  <si>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</si>
  <si>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</si>
  <si>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</si>
  <si>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</si>
  <si>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</si>
  <si>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</si>
  <si>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</si>
  <si>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</si>
  <si>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</si>
  <si>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</si>
  <si>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</si>
  <si>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</si>
  <si>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</si>
  <si>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</si>
  <si>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</si>
  <si>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</si>
  <si>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</si>
  <si>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</si>
  <si>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</si>
  <si>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</si>
  <si>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</si>
  <si>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</si>
  <si>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</si>
  <si>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</si>
  <si>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</si>
  <si>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</si>
  <si>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</si>
  <si>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</si>
  <si>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</si>
  <si>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</si>
  <si>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</si>
  <si>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</si>
  <si>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</si>
  <si>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</si>
  <si>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</si>
  <si>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</si>
  <si>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</si>
  <si>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</si>
  <si>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</si>
  <si>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</si>
  <si>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</si>
  <si>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</si>
  <si>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</si>
  <si>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</si>
  <si>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</si>
  <si>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</si>
  <si>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</si>
  <si>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</si>
  <si>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</si>
  <si>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</si>
  <si>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</si>
  <si>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</si>
  <si>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</si>
  <si>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</si>
  <si>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</si>
  <si>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</si>
  <si>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</si>
  <si>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</si>
  <si>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</si>
  <si>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</si>
  <si>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</si>
  <si>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</si>
  <si>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</si>
  <si>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</si>
  <si>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</si>
  <si>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</si>
  <si>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</si>
  <si>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</si>
  <si>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</si>
  <si>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</si>
  <si>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</si>
  <si>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</si>
  <si>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</si>
  <si>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</si>
  <si>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</si>
  <si>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</si>
  <si>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</si>
  <si>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</si>
  <si>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</si>
  <si>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</si>
  <si>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</si>
  <si>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</si>
  <si>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</si>
  <si>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</si>
  <si>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</si>
  <si>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</si>
  <si>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</si>
  <si>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</si>
  <si>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</si>
  <si>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</si>
  <si>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</si>
  <si>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</si>
  <si>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</si>
  <si>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</si>
  <si>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</si>
  <si>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</si>
  <si>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</si>
  <si>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</si>
  <si>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</si>
  <si>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</si>
  <si>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</si>
  <si>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</si>
  <si>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</si>
  <si>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</si>
  <si>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</si>
  <si>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</si>
  <si>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</si>
  <si>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</si>
  <si>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</si>
  <si>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</si>
  <si>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</si>
  <si>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</si>
  <si>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</si>
  <si>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</si>
  <si>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</si>
  <si>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</si>
  <si>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</si>
  <si>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</si>
  <si>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</si>
  <si>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</si>
  <si>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</si>
  <si>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</si>
  <si>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</si>
  <si>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</si>
  <si>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</si>
  <si>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</si>
  <si>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</si>
  <si>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</si>
  <si>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</si>
  <si>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</si>
  <si>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</si>
  <si>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</si>
  <si>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</si>
  <si>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</si>
  <si>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</si>
  <si>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</si>
  <si>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</si>
  <si>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</si>
  <si>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</si>
  <si>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</si>
  <si>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</si>
  <si>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</si>
  <si>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</si>
  <si>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</si>
  <si>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</si>
  <si>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</si>
  <si>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</si>
  <si>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</si>
  <si>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</si>
  <si>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</si>
  <si>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</si>
  <si>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</si>
  <si>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</si>
  <si>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</si>
  <si>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</si>
  <si>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</si>
  <si>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</si>
  <si>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</si>
  <si>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</si>
  <si>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</si>
  <si>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</si>
  <si>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</si>
  <si>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</si>
  <si>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</si>
  <si>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</si>
  <si>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</si>
  <si>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</si>
  <si>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</si>
  <si>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</si>
  <si>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</si>
  <si>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</si>
  <si>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</si>
  <si>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</si>
  <si>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</si>
  <si>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</si>
  <si>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</si>
  <si>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</si>
  <si>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</si>
  <si>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</si>
  <si>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</si>
  <si>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</si>
  <si>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</si>
  <si>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</si>
  <si>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</si>
  <si>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</si>
  <si>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</si>
  <si>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</si>
  <si>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</si>
  <si>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</si>
  <si>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</si>
  <si>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</si>
  <si>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</si>
  <si>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</si>
  <si>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</si>
  <si>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</si>
  <si>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</si>
  <si>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</si>
  <si>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</si>
  <si>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</si>
  <si>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</si>
  <si>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</si>
  <si>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</si>
  <si>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</si>
  <si>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</si>
  <si>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</si>
  <si>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</si>
  <si>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</si>
  <si>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</si>
  <si>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</si>
  <si>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</si>
  <si>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</si>
  <si>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</si>
  <si>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</si>
  <si>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</si>
  <si>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</si>
  <si>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</si>
  <si>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</si>
  <si>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</si>
  <si>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</si>
  <si>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</si>
  <si>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</si>
  <si>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</si>
  <si>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</si>
  <si>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</si>
  <si>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</si>
  <si>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</si>
  <si>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</si>
  <si>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</si>
  <si>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</si>
  <si>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</si>
  <si>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</si>
  <si>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</si>
  <si>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</si>
  <si>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</si>
  <si>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</si>
  <si>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</si>
  <si>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</si>
  <si>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</si>
  <si>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</si>
  <si>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</si>
  <si>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</si>
  <si>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</si>
  <si>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</si>
  <si>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</si>
  <si>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</si>
  <si>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</si>
  <si>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</si>
  <si>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</si>
  <si>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</si>
  <si>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</si>
  <si>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</si>
  <si>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</si>
  <si>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</si>
  <si>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</si>
  <si>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</si>
  <si>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</si>
  <si>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</si>
  <si>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</si>
  <si>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</si>
  <si>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</si>
  <si>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</si>
  <si>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</si>
  <si>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</si>
  <si>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</si>
  <si>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</si>
  <si>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</si>
  <si>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</si>
  <si>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</si>
  <si>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</si>
  <si>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</si>
  <si>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</si>
  <si>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</si>
  <si>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</si>
  <si>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</si>
  <si>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</si>
  <si>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</si>
  <si>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</si>
  <si>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</si>
  <si>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</si>
  <si>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</si>
  <si>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</si>
  <si>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</si>
  <si>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</si>
  <si>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</si>
  <si>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</si>
  <si>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</si>
  <si>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</si>
  <si>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</si>
  <si>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</si>
  <si>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</si>
  <si>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</si>
  <si>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</si>
  <si>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</si>
  <si>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</si>
  <si>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</si>
  <si>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</si>
  <si>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</si>
  <si>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</si>
  <si>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</si>
  <si>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</si>
  <si>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</si>
  <si>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</si>
  <si>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</si>
  <si>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</si>
  <si>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</si>
  <si>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</si>
  <si>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</si>
  <si>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</si>
  <si>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</si>
  <si>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</si>
  <si>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</si>
  <si>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</si>
  <si>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</si>
  <si>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</si>
  <si>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</si>
  <si>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</si>
  <si>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</si>
  <si>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</si>
  <si>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</si>
  <si>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</si>
  <si>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</si>
  <si>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</si>
  <si>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</si>
  <si>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</si>
  <si>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</si>
  <si>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</si>
  <si>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</si>
  <si>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</si>
  <si>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</si>
  <si>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</si>
  <si>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</si>
  <si>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</si>
  <si>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</si>
  <si>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</si>
  <si>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</si>
  <si>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</si>
  <si>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</si>
  <si>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</si>
  <si>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</si>
  <si>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</si>
  <si>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</si>
  <si>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</si>
  <si>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</si>
  <si>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</si>
  <si>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</si>
  <si>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</si>
  <si>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</si>
  <si>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</si>
  <si>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</si>
  <si>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</si>
  <si>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</si>
  <si>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</si>
  <si>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</si>
  <si>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</si>
  <si>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</si>
  <si>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</si>
  <si>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</si>
  <si>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</si>
  <si>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</si>
  <si>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</si>
  <si>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</si>
  <si>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</si>
  <si>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</si>
  <si>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</si>
  <si>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</si>
  <si>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</si>
  <si>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</si>
  <si>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</si>
  <si>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</si>
  <si>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</si>
  <si>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</si>
  <si>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</si>
  <si>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</si>
  <si>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</si>
  <si>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</si>
  <si>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</si>
  <si>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</si>
  <si>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</si>
  <si>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</si>
  <si>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</si>
  <si>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</si>
  <si>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</si>
  <si>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</si>
  <si>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</si>
  <si>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</si>
  <si>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</si>
  <si>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</si>
  <si>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</si>
  <si>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</si>
  <si>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</si>
  <si>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</si>
  <si>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</si>
  <si>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</si>
  <si>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</si>
  <si>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</si>
  <si>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</si>
  <si>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</si>
  <si>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</si>
  <si>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</si>
  <si>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</si>
  <si>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</si>
  <si>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</si>
  <si>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</si>
  <si>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</si>
  <si>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</si>
  <si>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</si>
  <si>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</si>
  <si>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</si>
  <si>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</si>
  <si>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</si>
  <si>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</si>
  <si>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</si>
  <si>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</si>
  <si>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</si>
  <si>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</si>
  <si>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</si>
  <si>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</si>
  <si>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</si>
  <si>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</si>
  <si>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</si>
  <si>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</si>
  <si>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</si>
  <si>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</si>
  <si>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</si>
  <si>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</si>
  <si>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</si>
  <si>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</si>
  <si>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</si>
  <si>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</si>
  <si>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</si>
  <si>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</si>
  <si>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</si>
  <si>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</si>
  <si>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</si>
  <si>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</si>
  <si>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</si>
  <si>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</si>
  <si>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</si>
  <si>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</si>
  <si>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</si>
  <si>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</si>
  <si>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</si>
  <si>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</si>
  <si>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</si>
  <si>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</si>
  <si>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</si>
  <si>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</si>
  <si>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</si>
  <si>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</si>
  <si>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</si>
  <si>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</si>
  <si>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</si>
  <si>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</si>
  <si>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</si>
  <si>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</si>
  <si>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</si>
  <si>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</si>
  <si>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</si>
  <si>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</si>
  <si>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</si>
  <si>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</si>
  <si>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</si>
  <si>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</si>
  <si>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</si>
  <si>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</si>
  <si>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</si>
  <si>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</si>
  <si>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</si>
  <si>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</si>
  <si>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</si>
  <si>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</si>
  <si>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</si>
  <si>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</si>
  <si>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</si>
  <si>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</si>
  <si>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</si>
  <si>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</si>
  <si>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</si>
  <si>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</si>
  <si>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</si>
  <si>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</si>
  <si>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</si>
  <si>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</si>
  <si>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</si>
  <si>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</si>
  <si>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</si>
  <si>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</si>
  <si>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</si>
  <si>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</si>
  <si>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</si>
  <si>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</si>
  <si>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</si>
  <si>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</si>
  <si>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</si>
  <si>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</si>
  <si>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</si>
  <si>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</si>
  <si>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</si>
  <si>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</si>
  <si>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</si>
  <si>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</si>
  <si>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</si>
  <si>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</si>
  <si>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</si>
  <si>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</si>
  <si>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</si>
  <si>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</si>
  <si>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</si>
  <si>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</si>
  <si>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</si>
  <si>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</si>
  <si>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</si>
  <si>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</si>
  <si>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</si>
  <si>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</si>
  <si>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</si>
  <si>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</si>
  <si>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</si>
  <si>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</si>
  <si>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</si>
  <si>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</si>
  <si>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</si>
  <si>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</si>
  <si>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</si>
  <si>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</si>
  <si>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</si>
  <si>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</si>
  <si>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</si>
  <si>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</si>
  <si>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</si>
  <si>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</si>
  <si>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</si>
  <si>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</si>
  <si>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</si>
  <si>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</si>
  <si>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</si>
  <si>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</si>
  <si>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</si>
  <si>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</si>
  <si>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</si>
  <si>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</si>
  <si>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</si>
  <si>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</si>
  <si>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</si>
  <si>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</si>
  <si>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</si>
  <si>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</si>
  <si>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</si>
  <si>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</si>
  <si>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</si>
  <si>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</si>
  <si>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</si>
  <si>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</si>
  <si>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</si>
  <si>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</si>
  <si>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</si>
  <si>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</si>
  <si>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</si>
  <si>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</si>
  <si>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</si>
  <si>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</si>
  <si>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</si>
  <si>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</si>
  <si>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</si>
  <si>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</si>
  <si>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</si>
  <si>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</si>
  <si>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</si>
  <si>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</si>
  <si>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</si>
  <si>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</si>
  <si>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</si>
  <si>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</si>
  <si>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</si>
  <si>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</si>
  <si>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</si>
  <si>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</si>
  <si>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</si>
  <si>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</si>
  <si>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</si>
  <si>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</si>
  <si>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</si>
  <si>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</si>
  <si>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</si>
  <si>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</si>
  <si>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</si>
  <si>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</si>
  <si>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</si>
  <si>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</si>
  <si>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</si>
  <si>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</si>
  <si>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</si>
  <si>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</si>
  <si>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</si>
  <si>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</si>
  <si>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</si>
  <si>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</si>
  <si>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</si>
  <si>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</si>
  <si>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</si>
  <si>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</si>
  <si>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</si>
  <si>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</si>
  <si>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</si>
  <si>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</si>
  <si>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</si>
  <si>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</si>
  <si>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</si>
  <si>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</si>
  <si>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</si>
  <si>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</si>
  <si>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</si>
  <si>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</si>
  <si>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</si>
  <si>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</si>
  <si>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</si>
  <si>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</si>
  <si>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</si>
  <si>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</si>
  <si>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</si>
  <si>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</si>
  <si>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</si>
  <si>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</si>
  <si>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</si>
  <si>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</si>
  <si>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</si>
  <si>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</si>
  <si>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</si>
  <si>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</si>
  <si>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</si>
  <si>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</si>
  <si>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</si>
  <si>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</si>
  <si>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</si>
  <si>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</si>
  <si>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</si>
  <si>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</si>
  <si>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</si>
  <si>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</si>
  <si>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</si>
  <si>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</si>
  <si>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</si>
  <si>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</si>
  <si>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</si>
  <si>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</si>
  <si>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</si>
  <si>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</si>
  <si>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</si>
  <si>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</si>
  <si>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</si>
  <si>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</si>
  <si>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</si>
  <si>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</si>
  <si>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</si>
  <si>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</si>
  <si>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</si>
  <si>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</si>
  <si>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</si>
  <si>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</si>
  <si>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</si>
  <si>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</si>
  <si>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</si>
  <si>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</si>
  <si>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</si>
  <si>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</si>
  <si>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</si>
  <si>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</si>
  <si>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</si>
  <si>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</si>
  <si>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</si>
  <si>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</si>
  <si>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</si>
  <si>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</si>
  <si>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</si>
  <si>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</si>
  <si>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</si>
  <si>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</si>
  <si>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</si>
  <si>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</si>
  <si>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</si>
  <si>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</si>
  <si>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</si>
  <si>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</si>
  <si>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</si>
  <si>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</si>
  <si>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</si>
  <si>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</si>
  <si>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</si>
  <si>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</si>
  <si>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</si>
  <si>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</si>
  <si>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</si>
  <si>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</si>
  <si>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</si>
  <si>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</si>
  <si>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</si>
  <si>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</si>
  <si>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</si>
  <si>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</si>
  <si>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</si>
  <si>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</si>
  <si>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</si>
  <si>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</si>
  <si>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</si>
  <si>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</si>
  <si>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</si>
  <si>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</si>
  <si>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</si>
  <si>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</si>
  <si>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</si>
  <si>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</si>
  <si>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</si>
  <si>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</si>
  <si>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</si>
  <si>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</si>
  <si>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</si>
  <si>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</si>
  <si>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</si>
  <si>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</si>
  <si>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</si>
  <si>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</si>
  <si>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</si>
  <si>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</si>
  <si>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</si>
  <si>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</si>
  <si>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</si>
  <si>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</si>
  <si>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</si>
  <si>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</si>
  <si>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</si>
  <si>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</si>
  <si>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</si>
  <si>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</si>
  <si>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</si>
  <si>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</si>
  <si>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</si>
  <si>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</si>
  <si>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</si>
  <si>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</si>
  <si>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</si>
  <si>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</si>
  <si>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</si>
  <si>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</si>
  <si>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</si>
  <si>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</si>
  <si>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</si>
  <si>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</si>
  <si>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</si>
  <si>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</si>
  <si>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</si>
  <si>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</si>
  <si>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</si>
  <si>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</si>
  <si>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</si>
  <si>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</si>
  <si>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</si>
  <si>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</si>
  <si>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</si>
  <si>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</si>
  <si>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</si>
  <si>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</si>
  <si>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</si>
  <si>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</si>
  <si>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</si>
  <si>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</si>
  <si>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</si>
  <si>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</si>
  <si>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</si>
  <si>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</si>
  <si>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</si>
  <si>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</si>
  <si>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</si>
  <si>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</si>
  <si>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</si>
  <si>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</si>
  <si>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</si>
  <si>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</si>
  <si>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</si>
  <si>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</si>
  <si>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</si>
  <si>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</si>
  <si>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</si>
  <si>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</si>
  <si>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</si>
  <si>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</si>
  <si>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</si>
  <si>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</si>
  <si>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</si>
  <si>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</si>
  <si>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</si>
  <si>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</si>
  <si>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</si>
  <si>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</si>
  <si>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</si>
  <si>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</si>
  <si>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</si>
  <si>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</si>
  <si>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</si>
  <si>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</si>
  <si>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</si>
  <si>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</si>
  <si>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</si>
  <si>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</si>
  <si>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</si>
  <si>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</si>
  <si>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</si>
  <si>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</si>
  <si>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</si>
  <si>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</si>
  <si>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</si>
  <si>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</si>
  <si>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</si>
  <si>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</si>
  <si>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</si>
  <si>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</si>
  <si>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</si>
  <si>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</si>
  <si>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</si>
  <si>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</si>
  <si>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</si>
  <si>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</si>
  <si>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</si>
  <si>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</si>
  <si>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</si>
  <si>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</si>
  <si>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</si>
  <si>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</si>
  <si>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</si>
  <si>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</si>
  <si>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</si>
  <si>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</si>
  <si>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</si>
  <si>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</si>
  <si>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</si>
  <si>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</si>
  <si>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</si>
  <si>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</si>
  <si>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</si>
  <si>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</si>
  <si>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</si>
  <si>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</si>
  <si>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</si>
  <si>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</si>
  <si>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</si>
  <si>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</si>
  <si>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</si>
  <si>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</si>
  <si>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</si>
  <si>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</si>
  <si>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</si>
  <si>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</si>
  <si>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</si>
  <si>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</si>
  <si>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</si>
  <si>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</si>
  <si>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</si>
  <si>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</si>
  <si>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</si>
  <si>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</si>
  <si>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</si>
  <si>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</si>
  <si>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</si>
  <si>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</si>
  <si>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</si>
  <si>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</si>
  <si>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</si>
  <si>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</si>
  <si>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</si>
  <si>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</si>
  <si>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</si>
  <si>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</si>
  <si>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</si>
  <si>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</si>
  <si>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</si>
  <si>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</si>
  <si>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</si>
  <si>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</si>
  <si>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</si>
  <si>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</si>
  <si>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</si>
  <si>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</si>
  <si>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</si>
  <si>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</si>
  <si>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</si>
  <si>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</si>
  <si>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</si>
  <si>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</si>
  <si>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</si>
  <si>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</si>
  <si>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</si>
  <si>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</si>
  <si>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</si>
  <si>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</si>
  <si>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</si>
  <si>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</si>
  <si>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</si>
  <si>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</si>
  <si>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</si>
  <si>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</si>
  <si>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</si>
  <si>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</si>
  <si>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</si>
  <si>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</si>
  <si>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</si>
  <si>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</si>
  <si>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</si>
  <si>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</si>
  <si>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</si>
  <si>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</si>
  <si>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</si>
  <si>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</si>
  <si>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</si>
  <si>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</si>
  <si>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</si>
  <si>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</si>
  <si>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</si>
  <si>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</si>
  <si>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</si>
  <si>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</si>
  <si>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</si>
  <si>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</si>
  <si>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</si>
  <si>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</si>
  <si>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</si>
  <si>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</si>
  <si>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</si>
  <si>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</si>
  <si>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</si>
  <si>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</si>
  <si>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</si>
  <si>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</si>
  <si>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</si>
  <si>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</si>
  <si>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</si>
  <si>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</si>
  <si>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</si>
  <si>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</si>
  <si>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</si>
  <si>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</si>
  <si>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</si>
  <si>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</si>
  <si>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</si>
  <si>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</si>
  <si>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</si>
  <si>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</si>
  <si>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</si>
  <si>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</si>
  <si>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</si>
  <si>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</si>
  <si>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</si>
  <si>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</si>
  <si>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</si>
  <si>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</si>
  <si>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</si>
  <si>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</si>
  <si>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</si>
  <si>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</si>
  <si>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</si>
  <si>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</si>
  <si>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</si>
  <si>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</si>
  <si>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</si>
  <si>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</si>
  <si>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</si>
  <si>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</si>
  <si>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</si>
  <si>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</si>
  <si>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</si>
  <si>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</si>
  <si>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</si>
  <si>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</si>
  <si>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</si>
  <si>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</si>
  <si>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</si>
  <si>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</si>
  <si>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</si>
  <si>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</si>
  <si>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</si>
  <si>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</si>
  <si>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</si>
  <si>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</si>
  <si>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</si>
  <si>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</si>
  <si>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</si>
  <si>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</si>
  <si>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</si>
  <si>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</si>
  <si>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</si>
  <si>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</si>
  <si>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</si>
  <si>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</si>
  <si>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</si>
  <si>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</si>
  <si>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</si>
  <si>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</si>
  <si>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</si>
  <si>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</si>
  <si>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</si>
  <si>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</si>
  <si>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</si>
  <si>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</si>
  <si>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</si>
  <si>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</si>
  <si>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</si>
  <si>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</si>
  <si>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</si>
  <si>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</si>
  <si>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</si>
  <si>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</si>
  <si>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</si>
  <si>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</si>
  <si>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</si>
  <si>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</si>
  <si>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</si>
  <si>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</si>
  <si>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</si>
  <si>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</si>
  <si>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</si>
  <si>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</si>
  <si>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</si>
  <si>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</si>
  <si>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</si>
  <si>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</si>
  <si>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</si>
  <si>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</si>
  <si>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</si>
  <si>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</si>
  <si>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</si>
  <si>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</si>
  <si>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</si>
  <si>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</si>
  <si>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</si>
  <si>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</si>
  <si>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</si>
  <si>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</si>
  <si>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</si>
  <si>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</si>
  <si>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</si>
  <si>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</si>
  <si>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</si>
  <si>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</si>
  <si>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</si>
  <si>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</si>
  <si>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</si>
  <si>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</si>
  <si>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</si>
  <si>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</si>
  <si>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</si>
  <si>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</si>
  <si>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</si>
  <si>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</si>
  <si>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</si>
  <si>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</si>
  <si>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</si>
  <si>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</si>
  <si>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</si>
  <si>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</si>
  <si>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</si>
  <si>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</si>
  <si>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</si>
  <si>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</si>
  <si>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</si>
  <si>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</si>
  <si>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</si>
  <si>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</si>
  <si>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</si>
  <si>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</si>
  <si>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</si>
  <si>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</si>
  <si>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</si>
  <si>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</si>
  <si>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</si>
  <si>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</si>
  <si>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</si>
  <si>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</si>
  <si>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</si>
  <si>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</si>
  <si>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</si>
  <si>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</si>
  <si>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</si>
  <si>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</si>
  <si>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</si>
  <si>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</si>
  <si>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</si>
  <si>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</si>
  <si>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</si>
  <si>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</si>
  <si>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</si>
  <si>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</si>
  <si>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</si>
  <si>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</si>
  <si>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</si>
  <si>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</si>
  <si>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</si>
  <si>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</si>
  <si>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</si>
  <si>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</si>
  <si>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</si>
  <si>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</si>
  <si>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</si>
  <si>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</si>
  <si>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</si>
  <si>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</si>
  <si>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</si>
  <si>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</si>
  <si>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</si>
  <si>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</si>
  <si>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</si>
  <si>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</si>
  <si>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</si>
  <si>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</si>
  <si>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</si>
  <si>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</si>
  <si>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</si>
  <si>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</si>
  <si>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</si>
  <si>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</si>
  <si>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</si>
  <si>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</si>
  <si>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</si>
  <si>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</si>
  <si>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</si>
  <si>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</si>
  <si>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</si>
  <si>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</si>
  <si>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</si>
  <si>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</si>
  <si>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</si>
  <si>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</si>
  <si>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</si>
  <si>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</si>
  <si>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</si>
  <si>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</si>
  <si>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</si>
  <si>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</si>
  <si>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</si>
  <si>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</si>
  <si>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</si>
  <si>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</si>
  <si>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</si>
  <si>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</si>
  <si>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</si>
  <si>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</si>
  <si>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</si>
  <si>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</si>
  <si>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</si>
  <si>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</si>
  <si>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</si>
  <si>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</si>
  <si>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</si>
  <si>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</si>
  <si>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</si>
  <si>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</si>
  <si>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</si>
  <si>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</si>
  <si>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</si>
  <si>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</si>
  <si>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</si>
  <si>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</si>
  <si>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</si>
  <si>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</si>
  <si>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</si>
  <si>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</si>
  <si>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</si>
  <si>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</si>
  <si>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</si>
  <si>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</si>
  <si>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</si>
  <si>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</si>
  <si>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</si>
  <si>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</si>
  <si>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</si>
  <si>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</si>
  <si>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</si>
  <si>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</si>
  <si>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</si>
  <si>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</si>
  <si>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</si>
  <si>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</si>
  <si>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</si>
  <si>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</si>
  <si>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</si>
  <si>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</si>
  <si>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</si>
  <si>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</si>
  <si>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</si>
  <si>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</si>
  <si>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</si>
  <si>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</si>
  <si>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</si>
  <si>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</si>
  <si>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</si>
  <si>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</si>
  <si>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</si>
  <si>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</si>
  <si>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</si>
  <si>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</si>
  <si>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</si>
  <si>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</si>
  <si>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</si>
  <si>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</si>
  <si>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</si>
  <si>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</si>
  <si>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</si>
  <si>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</si>
  <si>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</si>
  <si>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</si>
  <si>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</si>
  <si>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</si>
  <si>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</si>
  <si>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</si>
  <si>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</si>
  <si>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</si>
  <si>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</si>
  <si>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</si>
  <si>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</si>
  <si>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</si>
  <si>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</si>
  <si>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</si>
  <si>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</si>
  <si>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</si>
  <si>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</si>
  <si>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</si>
  <si>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</si>
  <si>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</si>
  <si>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</si>
  <si>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</si>
  <si>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</si>
  <si>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</si>
  <si>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</si>
  <si>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</si>
  <si>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</si>
  <si>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</si>
  <si>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</si>
  <si>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</si>
  <si>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</si>
  <si>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</si>
  <si>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</si>
  <si>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</si>
  <si>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</si>
  <si>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</si>
  <si>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</si>
  <si>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</si>
  <si>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</si>
  <si>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</si>
  <si>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</si>
  <si>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</si>
  <si>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</si>
  <si>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</si>
  <si>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</si>
  <si>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</si>
  <si>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</si>
  <si>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</si>
  <si>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</si>
  <si>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</si>
  <si>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</si>
  <si>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</si>
  <si>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</si>
  <si>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</si>
  <si>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</si>
  <si>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</si>
  <si>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</si>
  <si>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</si>
  <si>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</si>
  <si>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</si>
  <si>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</si>
  <si>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</si>
  <si>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</si>
  <si>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</si>
  <si>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</si>
  <si>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</si>
  <si>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</si>
  <si>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</si>
  <si>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</si>
  <si>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</si>
  <si>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</si>
  <si>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</si>
  <si>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</si>
  <si>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</si>
  <si>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</si>
  <si>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</si>
  <si>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</si>
  <si>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</si>
  <si>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</si>
  <si>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</si>
  <si>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</si>
  <si>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</si>
  <si>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</si>
  <si>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</si>
  <si>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</si>
  <si>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</si>
  <si>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</si>
  <si>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</si>
  <si>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</si>
  <si>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</si>
  <si>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</si>
  <si>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</si>
  <si>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</si>
  <si>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</si>
  <si>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</si>
  <si>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</si>
  <si>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</si>
  <si>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</si>
  <si>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</si>
  <si>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</si>
  <si>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</si>
  <si>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</si>
  <si>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</si>
  <si>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</si>
  <si>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</si>
  <si>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</si>
  <si>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</si>
  <si>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</si>
  <si>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</si>
  <si>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</si>
  <si>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</si>
  <si>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</si>
  <si>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</si>
  <si>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</si>
  <si>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</si>
  <si>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</si>
  <si>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</si>
  <si>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</si>
  <si>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</si>
  <si>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</si>
  <si>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</si>
  <si>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</si>
  <si>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</si>
  <si>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</si>
  <si>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</si>
  <si>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</si>
  <si>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</si>
  <si>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</si>
  <si>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</si>
  <si>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</si>
  <si>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</si>
  <si>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</si>
  <si>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</si>
  <si>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</si>
  <si>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</si>
  <si>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</si>
  <si>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</si>
  <si>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</si>
  <si>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</si>
  <si>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</si>
  <si>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</si>
  <si>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</si>
  <si>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</si>
  <si>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</si>
  <si>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</si>
  <si>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</si>
  <si>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</si>
  <si>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</si>
  <si>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</si>
  <si>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</si>
  <si>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</si>
  <si>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</si>
  <si>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</si>
  <si>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</si>
  <si>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</si>
  <si>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</si>
  <si>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</si>
  <si>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</si>
  <si>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</si>
  <si>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</si>
  <si>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</si>
  <si>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</si>
  <si>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</si>
  <si>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</si>
  <si>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</si>
  <si>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</si>
  <si>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</si>
  <si>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</si>
  <si>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</si>
  <si>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</si>
  <si>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</si>
  <si>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</si>
  <si>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</si>
  <si>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</si>
  <si>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</si>
  <si>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</si>
  <si>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</si>
  <si>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</si>
  <si>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</si>
  <si>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</si>
  <si>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</si>
  <si>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</si>
  <si>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</si>
  <si>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</si>
  <si>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</si>
  <si>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</si>
  <si>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</si>
  <si>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</si>
  <si>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</si>
  <si>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</si>
  <si>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</si>
  <si>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</si>
  <si>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</si>
  <si>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</si>
  <si>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</si>
  <si>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</si>
  <si>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</si>
  <si>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</si>
  <si>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</si>
  <si>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</si>
  <si>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</si>
  <si>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</si>
  <si>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</si>
  <si>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</si>
  <si>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</si>
  <si>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</si>
  <si>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</si>
  <si>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</si>
  <si>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</si>
  <si>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</si>
  <si>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</si>
  <si>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</si>
  <si>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</si>
  <si>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</si>
  <si>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</si>
  <si>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</si>
  <si>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</si>
  <si>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</si>
  <si>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</si>
  <si>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</si>
  <si>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</si>
  <si>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</si>
  <si>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</si>
  <si>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</si>
  <si>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</si>
  <si>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</si>
  <si>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</si>
  <si>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</si>
  <si>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</si>
  <si>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</si>
  <si>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</si>
  <si>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</si>
  <si>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</si>
  <si>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</si>
  <si>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</si>
  <si>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</si>
  <si>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</si>
  <si>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</si>
  <si>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</si>
  <si>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</si>
  <si>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</si>
  <si>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</si>
  <si>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</si>
  <si>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</si>
  <si>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</si>
  <si>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</si>
  <si>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</si>
  <si>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</si>
  <si>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</si>
  <si>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</si>
  <si>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</si>
  <si>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</si>
  <si>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</si>
  <si>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</si>
  <si>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</si>
  <si>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</si>
  <si>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</si>
  <si>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</si>
  <si>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</si>
  <si>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</si>
  <si>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</si>
  <si>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</si>
  <si>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</si>
  <si>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</si>
  <si>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</si>
  <si>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</si>
  <si>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</si>
  <si>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</si>
  <si>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</si>
  <si>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</si>
  <si>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</si>
  <si>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</si>
  <si>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</si>
  <si>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</si>
  <si>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</si>
  <si>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</si>
  <si>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</si>
  <si>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</si>
  <si>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</si>
  <si>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</si>
  <si>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</si>
  <si>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</si>
  <si>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</si>
  <si>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</si>
  <si>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</si>
  <si>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</si>
  <si>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</si>
  <si>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</si>
  <si>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</si>
  <si>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</si>
  <si>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</si>
  <si>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</si>
  <si>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</si>
  <si>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</si>
  <si>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</si>
  <si>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</si>
  <si>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</si>
  <si>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</si>
  <si>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</si>
  <si>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</si>
  <si>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</si>
  <si>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</si>
  <si>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</si>
  <si>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</si>
  <si>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</si>
  <si>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</si>
  <si>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</si>
  <si>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</si>
  <si>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</si>
  <si>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</si>
  <si>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</si>
  <si>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</si>
  <si>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</si>
  <si>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</si>
  <si>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</si>
  <si>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</si>
  <si>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</si>
  <si>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</si>
  <si>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</si>
  <si>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</si>
  <si>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</si>
  <si>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</si>
  <si>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</si>
  <si>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</si>
  <si>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</si>
  <si>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</si>
  <si>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</si>
  <si>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</si>
  <si>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</si>
  <si>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</si>
  <si>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</si>
  <si>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</si>
  <si>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</si>
  <si>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</si>
  <si>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</si>
  <si>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</si>
  <si>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</si>
  <si>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</si>
  <si>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</si>
  <si>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</si>
  <si>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</si>
  <si>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</si>
  <si>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</si>
  <si>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</si>
  <si>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</si>
  <si>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</si>
  <si>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</si>
  <si>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</si>
  <si>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</si>
  <si>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</si>
  <si>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</si>
  <si>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</si>
  <si>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</si>
  <si>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</si>
  <si>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</si>
  <si>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</si>
  <si>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</si>
  <si>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</si>
  <si>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</si>
  <si>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</si>
  <si>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</si>
  <si>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</si>
  <si>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</si>
  <si>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</si>
  <si>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</si>
  <si>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</si>
  <si>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</si>
  <si>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</si>
  <si>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</si>
  <si>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</si>
  <si>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</si>
  <si>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</si>
  <si>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</si>
  <si>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</si>
  <si>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</si>
  <si>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</si>
  <si>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</si>
  <si>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</si>
  <si>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</si>
  <si>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</si>
  <si>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</si>
  <si>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</si>
  <si>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</si>
  <si>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</si>
  <si>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</si>
  <si>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</si>
  <si>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</si>
  <si>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</si>
  <si>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</si>
  <si>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</si>
  <si>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</si>
  <si>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</si>
  <si>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</si>
  <si>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</si>
  <si>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</si>
  <si>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</si>
  <si>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</si>
  <si>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</si>
  <si>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</si>
  <si>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</si>
  <si>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</si>
  <si>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</si>
  <si>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</si>
  <si>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</si>
  <si>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</si>
  <si>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</si>
  <si>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</si>
  <si>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</si>
  <si>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</si>
  <si>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</si>
  <si>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</si>
  <si>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</si>
  <si>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</si>
  <si>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</si>
  <si>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</si>
  <si>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</si>
  <si>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</si>
  <si>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</si>
  <si>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</si>
  <si>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</si>
  <si>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</si>
  <si>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</si>
  <si>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</si>
  <si>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</si>
  <si>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</si>
  <si>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</si>
  <si>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</si>
  <si>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</si>
  <si>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</si>
  <si>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</si>
  <si>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</si>
  <si>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</si>
  <si>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</si>
  <si>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</si>
  <si>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</si>
  <si>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</si>
  <si>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</si>
  <si>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</si>
  <si>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</si>
  <si>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</si>
  <si>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</si>
  <si>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</si>
  <si>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</si>
  <si>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</si>
  <si>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</si>
  <si>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</si>
  <si>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</si>
  <si>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</si>
  <si>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</si>
  <si>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</si>
  <si>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</si>
  <si>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</si>
  <si>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</si>
  <si>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</si>
  <si>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</si>
  <si>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</si>
  <si>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</si>
  <si>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</si>
  <si>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</si>
  <si>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</si>
  <si>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</si>
  <si>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</si>
  <si>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</si>
  <si>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</si>
  <si>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</si>
  <si>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</si>
  <si>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</si>
  <si>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</si>
  <si>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</si>
  <si>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</si>
  <si>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</si>
  <si>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</si>
  <si>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</si>
  <si>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</si>
  <si>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</si>
  <si>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</si>
  <si>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</si>
  <si>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</si>
  <si>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</si>
  <si>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</si>
  <si>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</si>
  <si>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</si>
  <si>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</si>
  <si>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</si>
  <si>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</si>
  <si>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</si>
  <si>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</si>
  <si>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</si>
  <si>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</si>
  <si>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</si>
  <si>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</si>
  <si>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</si>
  <si>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</si>
  <si>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</si>
  <si>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</si>
  <si>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</si>
  <si>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</si>
  <si>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</si>
  <si>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</si>
  <si>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</si>
  <si>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</si>
  <si>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</si>
  <si>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</si>
  <si>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</si>
  <si>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</si>
  <si>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</si>
  <si>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</si>
  <si>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</si>
  <si>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</si>
  <si>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</si>
  <si>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</si>
  <si>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</si>
  <si>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</si>
  <si>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</si>
  <si>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</si>
  <si>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</si>
  <si>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</si>
  <si>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</si>
  <si>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</si>
  <si>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</si>
  <si>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</si>
  <si>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</si>
  <si>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</si>
  <si>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</si>
  <si>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</si>
  <si>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</si>
  <si>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</si>
  <si>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</si>
  <si>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</si>
  <si>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</si>
  <si>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</si>
  <si>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</si>
  <si>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</si>
  <si>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</si>
  <si>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</si>
  <si>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</si>
  <si>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</si>
  <si>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</si>
  <si>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</si>
  <si>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</si>
  <si>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</si>
  <si>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</si>
  <si>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</si>
  <si>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</si>
  <si>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</si>
  <si>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</si>
  <si>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</si>
  <si>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</si>
  <si>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</si>
  <si>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</si>
  <si>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</si>
  <si>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</si>
  <si>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</si>
  <si>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</si>
  <si>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</si>
  <si>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</si>
  <si>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</si>
  <si>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</si>
  <si>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</si>
  <si>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</si>
  <si>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</si>
  <si>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</si>
  <si>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</si>
  <si>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</si>
  <si>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</si>
  <si>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</si>
  <si>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</si>
  <si>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</si>
  <si>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</si>
  <si>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</si>
  <si>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</si>
  <si>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</si>
  <si>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</si>
  <si>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</si>
  <si>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</si>
  <si>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</si>
  <si>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</si>
  <si>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</si>
  <si>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</si>
  <si>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</si>
  <si>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</si>
  <si>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</si>
  <si>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</si>
  <si>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</si>
  <si>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</si>
  <si>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</si>
  <si>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</si>
  <si>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</si>
  <si>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</si>
  <si>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</si>
  <si>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</si>
  <si>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</si>
  <si>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</si>
  <si>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</si>
  <si>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</si>
  <si>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</si>
  <si>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</si>
  <si>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</si>
  <si>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</si>
  <si>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</si>
  <si>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</si>
  <si>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</si>
  <si>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</si>
  <si>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</si>
  <si>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</si>
  <si>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</si>
  <si>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</si>
  <si>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</si>
  <si>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</si>
  <si>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</si>
  <si>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</si>
  <si>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</si>
  <si>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</si>
  <si>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</si>
  <si>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</si>
  <si>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</si>
  <si>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</si>
  <si>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</si>
  <si>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</si>
  <si>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</si>
  <si>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</si>
  <si>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</si>
  <si>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</si>
  <si>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</si>
  <si>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</si>
  <si>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</si>
  <si>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</si>
  <si>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</si>
  <si>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</si>
  <si>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</si>
  <si>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</si>
  <si>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</si>
  <si>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</si>
  <si>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</si>
  <si>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</si>
  <si>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</si>
  <si>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</si>
  <si>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</si>
  <si>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</si>
  <si>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</si>
  <si>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</si>
  <si>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</si>
  <si>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</si>
  <si>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</si>
  <si>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</si>
  <si>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</si>
  <si>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</si>
  <si>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</si>
  <si>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</si>
  <si>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</si>
  <si>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</si>
  <si>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</si>
  <si>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</si>
  <si>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</si>
  <si>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</si>
  <si>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</si>
  <si>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</si>
  <si>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</si>
  <si>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</si>
  <si>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</si>
  <si>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</si>
  <si>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</si>
  <si>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</si>
  <si>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</si>
  <si>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</si>
  <si>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</si>
  <si>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</si>
  <si>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</si>
  <si>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</si>
  <si>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</si>
  <si>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</si>
  <si>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</si>
  <si>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</si>
  <si>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</si>
  <si>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</si>
  <si>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</si>
  <si>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</si>
  <si>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</si>
  <si>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</si>
  <si>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</si>
  <si>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</si>
  <si>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</si>
  <si>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</si>
  <si>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</si>
  <si>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</si>
  <si>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</si>
  <si>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</si>
  <si>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</si>
  <si>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</si>
  <si>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</si>
  <si>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</si>
  <si>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</si>
  <si>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</si>
  <si>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</si>
  <si>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</si>
  <si>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</si>
  <si>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</si>
  <si>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</si>
  <si>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</si>
  <si>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</si>
  <si>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</si>
  <si>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</si>
  <si>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</si>
  <si>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</si>
  <si>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</si>
  <si>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</si>
  <si>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</si>
  <si>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</si>
  <si>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</si>
  <si>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</si>
  <si>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</si>
  <si>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</si>
  <si>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</si>
  <si>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</si>
  <si>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</si>
  <si>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</si>
  <si>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</si>
  <si>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</si>
  <si>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</si>
  <si>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</si>
  <si>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</si>
  <si>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</si>
  <si>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</si>
  <si>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</si>
  <si>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</si>
  <si>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</si>
  <si>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</si>
  <si>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</si>
  <si>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</si>
  <si>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</si>
  <si>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</si>
  <si>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</si>
  <si>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</si>
  <si>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</si>
  <si>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</si>
  <si>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</si>
  <si>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</si>
  <si>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</si>
  <si>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</si>
  <si>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</si>
  <si>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</si>
  <si>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</si>
  <si>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</si>
  <si>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</si>
  <si>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</si>
  <si>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</si>
  <si>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</si>
  <si>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</si>
  <si>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</si>
  <si>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</si>
  <si>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</si>
  <si>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</si>
  <si>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</si>
  <si>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</si>
  <si>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</si>
  <si>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</si>
  <si>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</si>
  <si>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</si>
  <si>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</si>
  <si>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</si>
  <si>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</si>
  <si>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</si>
  <si>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</si>
  <si>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</si>
  <si>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</si>
  <si>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</si>
  <si>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</si>
  <si>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</si>
  <si>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</si>
  <si>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</si>
  <si>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</si>
  <si>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</si>
  <si>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</si>
  <si>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</si>
  <si>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</si>
  <si>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</si>
  <si>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</si>
  <si>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</si>
  <si>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</si>
  <si>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</si>
  <si>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</si>
  <si>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</si>
  <si>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</si>
  <si>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</si>
  <si>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</si>
  <si>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</si>
  <si>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</si>
  <si>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</si>
  <si>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</si>
  <si>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</si>
  <si>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</si>
  <si>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</si>
  <si>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</si>
  <si>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</si>
  <si>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</si>
  <si>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</si>
  <si>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</si>
  <si>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</si>
  <si>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</si>
  <si>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</si>
  <si>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</si>
  <si>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</si>
  <si>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</si>
  <si>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</si>
  <si>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</si>
  <si>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</si>
  <si>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</si>
  <si>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</si>
  <si>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</si>
  <si>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</si>
  <si>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</si>
  <si>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</si>
  <si>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</si>
  <si>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</si>
  <si>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</si>
  <si>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</si>
  <si>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</si>
  <si>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</si>
  <si>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</si>
  <si>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</si>
  <si>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</si>
  <si>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</si>
  <si>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</si>
  <si>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</si>
  <si>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</si>
  <si>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</si>
  <si>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</si>
  <si>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</si>
  <si>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</si>
  <si>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</si>
  <si>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</si>
  <si>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</si>
  <si>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</si>
  <si>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</si>
  <si>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</si>
  <si>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</si>
  <si>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</si>
  <si>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</si>
  <si>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</si>
  <si>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</si>
  <si>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</si>
  <si>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</si>
  <si>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</si>
  <si>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</si>
  <si>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</si>
  <si>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</si>
  <si>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</si>
  <si>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</si>
  <si>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</si>
  <si>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</si>
  <si>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</si>
  <si>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</si>
  <si>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</si>
  <si>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</si>
  <si>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</si>
  <si>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</si>
  <si>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</si>
  <si>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</si>
  <si>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</si>
  <si>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</si>
  <si>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</si>
  <si>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</si>
  <si>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</si>
  <si>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</si>
  <si>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</si>
  <si>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</si>
  <si>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</si>
  <si>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</si>
  <si>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</si>
  <si>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</si>
  <si>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</si>
  <si>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</si>
  <si>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</si>
  <si>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</si>
  <si>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</si>
  <si>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</si>
  <si>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</si>
  <si>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</si>
  <si>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</si>
  <si>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</si>
  <si>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</si>
  <si>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</si>
  <si>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</si>
  <si>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</si>
  <si>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</si>
  <si>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</si>
  <si>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</si>
  <si>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</si>
  <si>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</si>
  <si>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</si>
  <si>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</si>
  <si>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</si>
  <si>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</si>
  <si>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</si>
  <si>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</si>
  <si>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</si>
  <si>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</si>
  <si>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</si>
  <si>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</si>
  <si>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</si>
  <si>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</si>
  <si>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</si>
  <si>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</si>
  <si>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</si>
  <si>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</si>
  <si>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</si>
  <si>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</si>
  <si>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</si>
  <si>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</si>
  <si>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</si>
  <si>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</si>
  <si>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</si>
  <si>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</si>
  <si>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</si>
  <si>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</si>
  <si>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</si>
  <si>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</si>
  <si>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</si>
  <si>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</si>
  <si>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</si>
  <si>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</si>
  <si>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</si>
  <si>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</si>
  <si>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</si>
  <si>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</si>
  <si>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</si>
  <si>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</si>
  <si>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</si>
  <si>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</si>
  <si>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</si>
  <si>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</si>
  <si>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</si>
  <si>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</si>
  <si>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</si>
  <si>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</si>
  <si>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</si>
  <si>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</si>
  <si>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</si>
  <si>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</si>
  <si>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</si>
  <si>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</si>
  <si>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</si>
  <si>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</si>
  <si>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</si>
  <si>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</si>
  <si>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</si>
  <si>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</si>
  <si>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</si>
  <si>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</si>
  <si>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</si>
  <si>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</si>
  <si>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</si>
  <si>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</si>
  <si>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</si>
  <si>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</si>
  <si>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</si>
  <si>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</si>
  <si>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</si>
  <si>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</si>
  <si>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</si>
  <si>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</si>
  <si>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</si>
  <si>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</si>
  <si>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</si>
  <si>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</si>
  <si>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</si>
  <si>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</si>
  <si>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</si>
  <si>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</si>
  <si>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</si>
  <si>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</si>
  <si>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</si>
  <si>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</si>
  <si>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</si>
  <si>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</si>
  <si>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</si>
  <si>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</si>
  <si>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</si>
  <si>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</si>
  <si>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</si>
  <si>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</si>
  <si>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</si>
  <si>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</si>
  <si>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</si>
  <si>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</si>
  <si>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</si>
  <si>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</si>
  <si>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</si>
  <si>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</si>
  <si>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</si>
  <si>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</si>
  <si>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</si>
  <si>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</si>
  <si>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</si>
  <si>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</si>
  <si>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</si>
  <si>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</si>
  <si>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</si>
  <si>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</si>
  <si>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</si>
  <si>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</si>
  <si>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</si>
  <si>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</si>
  <si>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</si>
  <si>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</si>
  <si>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</si>
  <si>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</si>
  <si>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</si>
  <si>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</si>
  <si>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</si>
  <si>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</si>
  <si>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</si>
  <si>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</si>
  <si>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</si>
  <si>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</si>
  <si>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</si>
  <si>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</si>
  <si>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</si>
  <si>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</si>
  <si>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</si>
  <si>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</si>
  <si>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</si>
  <si>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</si>
  <si>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</si>
  <si>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</si>
  <si>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</si>
  <si>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</si>
  <si>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</si>
  <si>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</si>
  <si>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</si>
  <si>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</si>
  <si>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</si>
  <si>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</si>
  <si>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</si>
  <si>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</si>
  <si>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</si>
  <si>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</si>
  <si>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</si>
  <si>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</si>
  <si>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</si>
  <si>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</si>
  <si>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</si>
  <si>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</si>
  <si>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</si>
  <si>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</si>
  <si>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</si>
  <si>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</si>
  <si>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</si>
  <si>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</si>
  <si>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</si>
  <si>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</si>
  <si>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</si>
  <si>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</si>
  <si>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</si>
  <si>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</si>
  <si>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</si>
  <si>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</si>
  <si>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</si>
  <si>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</si>
  <si>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</si>
  <si>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</si>
  <si>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</si>
  <si>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</si>
  <si>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</si>
  <si>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</si>
  <si>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</si>
  <si>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</si>
  <si>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</si>
  <si>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</si>
  <si>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</si>
  <si>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</si>
  <si>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</si>
  <si>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</si>
  <si>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</si>
  <si>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</si>
  <si>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</si>
  <si>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</si>
  <si>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</si>
  <si>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</si>
  <si>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</si>
  <si>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</si>
  <si>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</si>
  <si>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</si>
  <si>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</si>
  <si>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</si>
  <si>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</si>
  <si>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</si>
  <si>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</si>
  <si>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</si>
  <si>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</si>
  <si>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</si>
  <si>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</si>
  <si>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</si>
  <si>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</si>
  <si>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</si>
  <si>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</si>
  <si>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</si>
  <si>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</si>
  <si>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</si>
  <si>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</si>
  <si>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</si>
  <si>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</si>
  <si>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</si>
  <si>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</si>
  <si>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</si>
  <si>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</si>
  <si>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</si>
  <si>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</si>
  <si>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</si>
  <si>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</si>
  <si>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</si>
  <si>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</si>
  <si>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</si>
  <si>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</si>
  <si>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</si>
  <si>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</si>
  <si>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</si>
  <si>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</si>
  <si>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</si>
  <si>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</si>
  <si>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</si>
  <si>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</si>
  <si>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</si>
  <si>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</si>
  <si>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</si>
  <si>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</si>
  <si>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</si>
  <si>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</si>
  <si>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</si>
  <si>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</si>
  <si>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</si>
  <si>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</si>
  <si>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</si>
  <si>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</si>
  <si>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</si>
  <si>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</si>
  <si>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</si>
  <si>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</si>
  <si>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</si>
  <si>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</si>
  <si>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</si>
  <si>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</si>
  <si>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</si>
  <si>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</si>
  <si>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</si>
  <si>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</si>
  <si>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</si>
  <si>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</si>
  <si>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</si>
  <si>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</si>
  <si>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</si>
  <si>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</si>
  <si>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</si>
  <si>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</si>
  <si>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</si>
  <si>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</si>
  <si>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</si>
  <si>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</si>
  <si>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</si>
  <si>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</si>
  <si>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</si>
  <si>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</si>
  <si>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</si>
  <si>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</si>
  <si>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</si>
  <si>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</si>
  <si>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</si>
  <si>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</si>
  <si>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</si>
  <si>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</si>
  <si>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</si>
  <si>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</si>
  <si>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</si>
  <si>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</si>
  <si>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</si>
  <si>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</si>
  <si>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</si>
  <si>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</si>
  <si>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</si>
  <si>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</si>
  <si>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</si>
  <si>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</si>
  <si>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</si>
  <si>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</si>
  <si>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</si>
  <si>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</si>
  <si>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</si>
  <si>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</si>
  <si>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</si>
  <si>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</si>
  <si>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</si>
  <si>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</si>
  <si>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</si>
  <si>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</si>
  <si>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</si>
  <si>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</si>
  <si>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</si>
  <si>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</si>
  <si>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</si>
  <si>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</si>
  <si>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</si>
  <si>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</si>
  <si>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</si>
  <si>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</si>
  <si>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</si>
  <si>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</si>
  <si>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</si>
  <si>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</si>
  <si>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</si>
  <si>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</si>
  <si>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</si>
  <si>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</si>
  <si>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</si>
  <si>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</si>
  <si>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</si>
  <si>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</si>
  <si>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</si>
  <si>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</si>
  <si>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</si>
  <si>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</si>
  <si>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</si>
  <si>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</si>
  <si>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</si>
  <si>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</si>
  <si>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</si>
  <si>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</si>
  <si>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</si>
  <si>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</si>
  <si>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</si>
  <si>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</si>
  <si>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</si>
  <si>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</si>
  <si>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</si>
  <si>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</si>
  <si>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</si>
  <si>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</si>
  <si>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</si>
  <si>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</si>
  <si>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</si>
  <si>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</si>
  <si>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</si>
  <si>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</si>
  <si>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</si>
  <si>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</si>
  <si>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</si>
  <si>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</si>
  <si>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</si>
  <si>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</si>
  <si>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</si>
  <si>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</si>
  <si>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</si>
  <si>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</si>
  <si>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</si>
  <si>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</si>
  <si>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</si>
  <si>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</si>
  <si>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</si>
  <si>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</si>
  <si>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</si>
  <si>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</si>
  <si>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</si>
  <si>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</si>
  <si>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</si>
  <si>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</si>
  <si>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</si>
  <si>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</si>
  <si>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</si>
  <si>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</si>
  <si>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</si>
  <si>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</si>
  <si>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</si>
  <si>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</si>
  <si>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</si>
  <si>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</si>
  <si>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</si>
  <si>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</si>
  <si>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</si>
  <si>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</si>
  <si>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</si>
  <si>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</si>
  <si>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</si>
  <si>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</si>
  <si>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</si>
  <si>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</si>
  <si>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</si>
  <si>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</si>
  <si>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</si>
  <si>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</si>
  <si>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</si>
  <si>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</si>
  <si>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</si>
  <si>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</si>
  <si>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</si>
  <si>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</si>
  <si>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</si>
  <si>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</si>
  <si>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</si>
  <si>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</si>
  <si>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</si>
  <si>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</si>
  <si>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</si>
  <si>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</si>
  <si>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</si>
  <si>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</si>
  <si>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</si>
  <si>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</si>
  <si>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</si>
  <si>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</si>
  <si>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</si>
  <si>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</si>
  <si>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</si>
  <si>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</si>
  <si>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</si>
  <si>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</si>
  <si>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</si>
  <si>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</si>
  <si>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</si>
  <si>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</si>
  <si>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</si>
  <si>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</si>
  <si>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</si>
  <si>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</si>
  <si>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</si>
  <si>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</si>
  <si>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</si>
  <si>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</si>
  <si>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</si>
  <si>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</si>
  <si>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</si>
  <si>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</si>
  <si>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</si>
  <si>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</si>
  <si>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</si>
  <si>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</si>
  <si>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</si>
  <si>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</si>
  <si>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</si>
  <si>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</si>
  <si>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</si>
  <si>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</si>
  <si>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</si>
  <si>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</si>
  <si>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</si>
  <si>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</si>
  <si>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</si>
  <si>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</si>
  <si>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</si>
  <si>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</si>
  <si>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</si>
  <si>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</si>
  <si>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</si>
  <si>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</si>
  <si>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</si>
  <si>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</si>
  <si>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</si>
  <si>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</si>
  <si>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</si>
  <si>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</si>
  <si>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</si>
  <si>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</si>
  <si>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</si>
  <si>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</si>
  <si>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</si>
  <si>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</si>
  <si>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</si>
  <si>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</si>
  <si>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</si>
  <si>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</si>
  <si>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</si>
  <si>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</si>
  <si>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</si>
  <si>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</si>
  <si>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</si>
  <si>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</si>
  <si>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</si>
  <si>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</si>
  <si>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</si>
  <si>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</si>
  <si>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</si>
  <si>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</si>
  <si>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</si>
  <si>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</si>
  <si>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</si>
  <si>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</si>
  <si>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</si>
  <si>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</si>
  <si>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</si>
  <si>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</si>
  <si>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</si>
  <si>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</si>
  <si>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</si>
  <si>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</si>
  <si>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</si>
  <si>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</si>
  <si>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</si>
  <si>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</si>
  <si>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</si>
  <si>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</si>
  <si>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</si>
  <si>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</si>
  <si>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</si>
  <si>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</si>
  <si>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</si>
  <si>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</si>
  <si>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</si>
  <si>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</si>
  <si>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</si>
  <si>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</si>
  <si>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</si>
  <si>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</si>
  <si>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</si>
  <si>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</si>
  <si>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</si>
  <si>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</si>
  <si>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</si>
  <si>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</si>
  <si>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</si>
  <si>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</si>
  <si>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</si>
  <si>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</si>
  <si>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</si>
  <si>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</si>
  <si>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</si>
  <si>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</si>
  <si>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</si>
  <si>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</si>
  <si>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</si>
  <si>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</si>
  <si>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</si>
  <si>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</si>
  <si>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</si>
  <si>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</si>
  <si>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</si>
  <si>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</si>
  <si>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</si>
  <si>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</si>
  <si>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</si>
  <si>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</si>
  <si>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</si>
  <si>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</si>
  <si>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</si>
  <si>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</si>
  <si>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</si>
  <si>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</si>
  <si>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</si>
  <si>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</si>
  <si>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</si>
  <si>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</si>
  <si>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</si>
  <si>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</si>
  <si>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</si>
  <si>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</si>
  <si>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</si>
  <si>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</si>
  <si>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</si>
  <si>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</si>
  <si>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</si>
  <si>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</si>
  <si>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</si>
  <si>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</si>
  <si>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</si>
  <si>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</si>
  <si>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</si>
  <si>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</si>
  <si>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</si>
  <si>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</si>
  <si>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</si>
  <si>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</si>
  <si>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</si>
  <si>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</si>
  <si>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</si>
  <si>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</si>
  <si>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</si>
  <si>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</si>
  <si>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</si>
  <si>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</si>
  <si>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</si>
  <si>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</si>
  <si>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</si>
  <si>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</si>
  <si>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</si>
  <si>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</si>
  <si>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</si>
  <si>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</si>
  <si>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</si>
  <si>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</si>
  <si>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</si>
  <si>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</si>
  <si>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</si>
  <si>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</si>
  <si>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</si>
  <si>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</si>
  <si>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</si>
  <si>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</si>
  <si>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</si>
  <si>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</si>
  <si>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</si>
  <si>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</si>
  <si>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</si>
  <si>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</si>
  <si>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</si>
  <si>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</si>
  <si>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</si>
  <si>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</si>
  <si>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</si>
  <si>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</si>
  <si>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</si>
  <si>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</si>
  <si>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</si>
  <si>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</si>
  <si>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</si>
  <si>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</si>
  <si>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</si>
  <si>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</si>
  <si>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</si>
  <si>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</si>
  <si>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</si>
  <si>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</si>
  <si>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</si>
  <si>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</si>
  <si>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</si>
  <si>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</si>
  <si>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</si>
  <si>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</si>
  <si>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</si>
  <si>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</si>
  <si>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</si>
  <si>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</si>
  <si>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</si>
  <si>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</si>
  <si>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</si>
  <si>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</si>
  <si>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</si>
  <si>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</si>
  <si>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</si>
  <si>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</si>
  <si>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</si>
  <si>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</si>
  <si>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</si>
  <si>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</si>
  <si>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</si>
  <si>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</si>
  <si>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</si>
  <si>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</si>
  <si>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</si>
  <si>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</si>
  <si>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</si>
  <si>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</si>
  <si>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</si>
  <si>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</si>
  <si>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</si>
  <si>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</si>
  <si>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</si>
  <si>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</si>
  <si>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</si>
  <si>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</si>
  <si>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</si>
  <si>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</si>
  <si>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</si>
  <si>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</si>
  <si>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</si>
  <si>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</si>
  <si>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</si>
  <si>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</si>
  <si>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</si>
  <si>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</si>
  <si>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</si>
  <si>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</si>
  <si>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</si>
  <si>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</si>
  <si>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</si>
  <si>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</si>
  <si>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</si>
  <si>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</si>
  <si>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</si>
  <si>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</si>
  <si>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</si>
  <si>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</si>
  <si>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</si>
  <si>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</si>
  <si>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</si>
  <si>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</si>
  <si>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</si>
  <si>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</si>
  <si>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</si>
  <si>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</si>
  <si>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</si>
  <si>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</si>
  <si>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</si>
  <si>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</si>
  <si>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</si>
  <si>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</si>
  <si>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</si>
  <si>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</si>
  <si>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</si>
  <si>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</si>
  <si>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</si>
  <si>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</si>
  <si>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</si>
  <si>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</si>
  <si>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</si>
  <si>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</si>
  <si>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</si>
  <si>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</si>
  <si>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</si>
  <si>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</si>
  <si>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</si>
  <si>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</si>
  <si>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</si>
  <si>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</si>
  <si>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</si>
  <si>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</si>
  <si>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</si>
  <si>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</si>
  <si>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</si>
  <si>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</si>
  <si>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</si>
  <si>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</si>
  <si>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</si>
  <si>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</si>
  <si>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</si>
  <si>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</si>
  <si>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</si>
  <si>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</si>
  <si>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</si>
  <si>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</si>
  <si>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</si>
  <si>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</si>
  <si>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</si>
  <si>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</si>
  <si>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</si>
  <si>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</si>
  <si>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</si>
  <si>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</si>
  <si>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</si>
  <si>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</si>
  <si>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</si>
  <si>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</si>
  <si>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</si>
  <si>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</si>
  <si>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</si>
  <si>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</si>
  <si>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</si>
  <si>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</si>
  <si>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</si>
  <si>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</si>
  <si>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</si>
  <si>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</si>
  <si>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</si>
  <si>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</si>
  <si>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</si>
  <si>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</si>
  <si>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</si>
  <si>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</si>
  <si>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</si>
  <si>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</si>
  <si>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</si>
  <si>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</si>
  <si>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</si>
  <si>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</si>
  <si>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</si>
  <si>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</si>
  <si>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</si>
  <si>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</si>
  <si>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</si>
  <si>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</si>
  <si>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</si>
  <si>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</si>
  <si>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</si>
  <si>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</si>
  <si>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</si>
  <si>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</si>
  <si>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</si>
  <si>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</si>
  <si>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</si>
  <si>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</si>
  <si>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</si>
  <si>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</si>
  <si>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</si>
  <si>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</si>
  <si>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</si>
  <si>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</si>
  <si>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</si>
  <si>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</si>
  <si>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</si>
  <si>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</si>
  <si>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</si>
  <si>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</si>
  <si>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</si>
  <si>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</si>
  <si>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</si>
  <si>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</si>
  <si>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</si>
  <si>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</si>
  <si>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</si>
  <si>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</si>
  <si>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</si>
  <si>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</si>
  <si>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</si>
  <si>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</si>
  <si>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</si>
  <si>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</si>
  <si>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</si>
  <si>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</si>
  <si>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</si>
  <si>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</si>
  <si>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</si>
  <si>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</si>
  <si>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</si>
  <si>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</si>
  <si>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</si>
  <si>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</si>
  <si>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</si>
  <si>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</si>
  <si>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</si>
  <si>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</si>
  <si>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</si>
  <si>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</si>
  <si>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</si>
  <si>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</si>
  <si>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</si>
  <si>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</si>
  <si>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</si>
  <si>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</si>
  <si>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</si>
  <si>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</si>
  <si>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</si>
  <si>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</si>
  <si>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</si>
  <si>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</si>
  <si>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</si>
  <si>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</si>
  <si>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</si>
  <si>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</si>
  <si>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</si>
  <si>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</si>
  <si>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</si>
  <si>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</si>
  <si>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</si>
  <si>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</si>
  <si>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</si>
  <si>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</si>
  <si>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</si>
  <si>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</si>
  <si>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</si>
  <si>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</si>
  <si>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</si>
  <si>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</si>
  <si>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</si>
  <si>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</si>
  <si>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</si>
  <si>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</si>
  <si>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</si>
  <si>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</si>
  <si>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</si>
  <si>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</si>
  <si>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</si>
  <si>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</si>
  <si>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</si>
  <si>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</si>
  <si>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</si>
  <si>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</si>
  <si>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</si>
  <si>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</si>
  <si>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</si>
  <si>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</si>
  <si>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</si>
  <si>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</si>
  <si>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</si>
  <si>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</si>
  <si>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</si>
  <si>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</si>
  <si>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</si>
  <si>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</si>
  <si>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</si>
  <si>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</si>
  <si>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</si>
  <si>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</si>
  <si>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</si>
  <si>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</si>
  <si>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</si>
  <si>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</si>
  <si>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</si>
  <si>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</si>
  <si>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</si>
  <si>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</si>
  <si>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</si>
  <si>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</si>
  <si>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</si>
  <si>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</si>
  <si>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</si>
  <si>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</si>
  <si>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</si>
  <si>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</si>
  <si>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</si>
  <si>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</si>
  <si>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</si>
  <si>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</si>
  <si>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</si>
  <si>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</si>
  <si>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</si>
  <si>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</si>
  <si>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</si>
  <si>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</si>
  <si>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</si>
  <si>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</si>
  <si>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</si>
  <si>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</si>
  <si>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</si>
  <si>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</si>
  <si>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</si>
  <si>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</si>
  <si>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</si>
  <si>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</si>
  <si>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</si>
  <si>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</si>
  <si>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</si>
  <si>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</si>
  <si>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</si>
  <si>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</si>
  <si>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</si>
  <si>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</si>
  <si>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</si>
  <si>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</si>
  <si>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</si>
  <si>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</si>
  <si>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</si>
  <si>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</si>
  <si>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</si>
  <si>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</si>
  <si>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</si>
  <si>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</si>
  <si>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</si>
  <si>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</si>
  <si>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</si>
  <si>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</si>
  <si>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</si>
  <si>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</si>
  <si>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</si>
  <si>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</si>
  <si>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</si>
  <si>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</si>
  <si>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</si>
  <si>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</si>
  <si>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</si>
  <si>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</si>
  <si>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</si>
  <si>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</si>
  <si>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</si>
  <si>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</si>
  <si>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</si>
  <si>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</si>
  <si>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</si>
  <si>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</si>
  <si>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</si>
  <si>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</si>
  <si>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</si>
  <si>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</si>
  <si>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</si>
  <si>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</si>
  <si>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</si>
  <si>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</si>
  <si>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</si>
  <si>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</si>
  <si>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</si>
  <si>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</si>
  <si>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</si>
  <si>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</si>
  <si>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</si>
  <si>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</si>
  <si>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</si>
  <si>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</si>
  <si>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</si>
  <si>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</si>
  <si>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</si>
  <si>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</si>
  <si>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</si>
  <si>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</si>
  <si>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</si>
  <si>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</si>
  <si>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</si>
  <si>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</si>
  <si>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</si>
  <si>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</si>
  <si>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</si>
  <si>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</si>
  <si>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</si>
  <si>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</si>
  <si>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</si>
  <si>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</si>
  <si>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</si>
  <si>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</si>
  <si>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</si>
  <si>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</si>
  <si>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</si>
  <si>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</si>
  <si>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</si>
  <si>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</si>
  <si>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</si>
  <si>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</si>
  <si>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</si>
  <si>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</si>
  <si>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</si>
  <si>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</si>
  <si>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</si>
  <si>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</si>
  <si>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</si>
  <si>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</si>
  <si>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</si>
  <si>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</si>
  <si>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</si>
  <si>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</si>
  <si>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</si>
  <si>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</si>
  <si>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</si>
  <si>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</si>
  <si>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</si>
  <si>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</si>
  <si>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</si>
  <si>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</si>
  <si>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</si>
  <si>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</si>
  <si>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</si>
  <si>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</si>
  <si>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</si>
  <si>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</si>
  <si>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</si>
  <si>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</si>
  <si>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</si>
  <si>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</si>
  <si>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</si>
  <si>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</si>
  <si>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</si>
  <si>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</si>
  <si>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</si>
  <si>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</si>
  <si>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</si>
  <si>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</si>
  <si>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</si>
  <si>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</si>
  <si>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</si>
  <si>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</si>
  <si>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</si>
  <si>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</si>
  <si>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</si>
  <si>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</si>
  <si>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</si>
  <si>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</si>
  <si>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</si>
  <si>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</si>
  <si>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</si>
  <si>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</si>
  <si>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</si>
  <si>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</si>
  <si>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</si>
  <si>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</si>
  <si>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</si>
  <si>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</si>
  <si>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</si>
  <si>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</si>
  <si>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</si>
  <si>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</si>
  <si>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</si>
  <si>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</si>
  <si>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</si>
  <si>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</si>
  <si>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</si>
  <si>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</si>
  <si>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</si>
  <si>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</si>
  <si>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</si>
  <si>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</si>
  <si>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</si>
  <si>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</si>
  <si>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</si>
  <si>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</si>
  <si>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</si>
  <si>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</si>
  <si>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</si>
  <si>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</si>
  <si>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</si>
  <si>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</si>
  <si>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</si>
  <si>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</si>
  <si>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</si>
  <si>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</si>
  <si>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</si>
  <si>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</si>
  <si>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</si>
  <si>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</si>
  <si>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</si>
  <si>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</si>
  <si>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</si>
  <si>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</si>
  <si>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</si>
  <si>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</si>
  <si>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</si>
  <si>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</si>
  <si>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</si>
  <si>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</si>
  <si>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</si>
  <si>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</si>
  <si>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</si>
  <si>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</si>
  <si>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</si>
  <si>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</si>
  <si>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</si>
  <si>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</si>
  <si>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</si>
  <si>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</si>
  <si>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</si>
  <si>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</si>
  <si>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</si>
  <si>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</si>
  <si>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</si>
  <si>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</si>
  <si>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</si>
  <si>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</si>
  <si>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</si>
  <si>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</si>
  <si>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</si>
  <si>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</si>
  <si>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</si>
  <si>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</si>
  <si>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</si>
  <si>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</si>
  <si>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</si>
  <si>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</si>
  <si>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</si>
  <si>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</si>
  <si>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</si>
  <si>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</si>
  <si>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</si>
  <si>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</si>
  <si>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</si>
  <si>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</si>
  <si>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</si>
  <si>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</si>
  <si>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</si>
  <si>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</si>
  <si>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</si>
  <si>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</si>
  <si>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</si>
  <si>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</si>
  <si>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</si>
  <si>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</si>
  <si>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</si>
  <si>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</si>
  <si>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</si>
  <si>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</si>
  <si>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</si>
  <si>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</si>
  <si>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</si>
  <si>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</si>
  <si>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</si>
  <si>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</si>
  <si>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</si>
  <si>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</si>
  <si>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</si>
  <si>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</si>
  <si>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</si>
  <si>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</si>
  <si>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</si>
  <si>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</si>
  <si>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</si>
  <si>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</si>
  <si>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</si>
  <si>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</si>
  <si>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</si>
  <si>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</si>
  <si>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</si>
  <si>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</si>
  <si>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</si>
  <si>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</si>
  <si>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</si>
  <si>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</si>
  <si>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</si>
  <si>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</si>
  <si>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</si>
  <si>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</si>
  <si>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</si>
  <si>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</si>
  <si>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</si>
  <si>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</si>
  <si>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</si>
  <si>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</si>
  <si>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</si>
  <si>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</si>
  <si>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</si>
  <si>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</si>
  <si>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</si>
  <si>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</si>
  <si>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</si>
  <si>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</si>
  <si>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</si>
  <si>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</si>
  <si>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</si>
  <si>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</si>
  <si>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</si>
  <si>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</si>
  <si>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</si>
  <si>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</si>
  <si>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</si>
  <si>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</si>
  <si>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</si>
  <si>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</si>
  <si>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</si>
  <si>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</si>
  <si>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</si>
  <si>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</si>
  <si>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</si>
  <si>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</si>
  <si>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</si>
  <si>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</si>
  <si>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</si>
  <si>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</si>
  <si>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</si>
  <si>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</si>
  <si>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</si>
  <si>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</si>
  <si>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</si>
  <si>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</si>
  <si>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</si>
  <si>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</si>
  <si>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</si>
  <si>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</si>
  <si>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</si>
  <si>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</si>
  <si>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</si>
  <si>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</si>
  <si>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</si>
  <si>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</si>
  <si>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</si>
  <si>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</si>
  <si>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</si>
  <si>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</si>
  <si>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</si>
  <si>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</si>
  <si>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</si>
  <si>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</si>
  <si>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</si>
  <si>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</si>
  <si>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</si>
  <si>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</si>
  <si>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</si>
  <si>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</si>
  <si>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</si>
  <si>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</si>
  <si>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</si>
  <si>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</si>
  <si>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</si>
  <si>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</si>
  <si>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</si>
  <si>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</si>
  <si>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</si>
  <si>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</si>
  <si>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</si>
  <si>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</si>
  <si>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</si>
  <si>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</si>
  <si>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</si>
  <si>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</si>
  <si>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</si>
  <si>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</si>
  <si>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</si>
  <si>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</si>
  <si>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</si>
  <si>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</si>
  <si>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</si>
  <si>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</si>
  <si>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</si>
  <si>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</si>
  <si>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</si>
  <si>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</si>
  <si>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</si>
  <si>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</si>
  <si>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</si>
  <si>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</si>
  <si>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</si>
  <si>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</si>
  <si>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</si>
  <si>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</si>
  <si>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</si>
  <si>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</si>
  <si>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</si>
  <si>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</si>
  <si>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</si>
  <si>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</si>
  <si>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</si>
  <si>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</si>
  <si>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</si>
  <si>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</si>
  <si>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</si>
  <si>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</si>
  <si>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</si>
  <si>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</si>
  <si>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</si>
  <si>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</si>
  <si>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</si>
  <si>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</si>
  <si>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</si>
  <si>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</si>
  <si>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</si>
  <si>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</si>
  <si>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</si>
  <si>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</si>
  <si>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</si>
  <si>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</si>
  <si>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</si>
  <si>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</si>
  <si>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</si>
  <si>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</si>
  <si>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</si>
  <si>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</si>
  <si>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</si>
  <si>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</si>
  <si>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</si>
  <si>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</si>
  <si>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</si>
  <si>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</si>
  <si>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</si>
  <si>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</si>
  <si>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</si>
  <si>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</si>
  <si>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</si>
  <si>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</si>
  <si>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</si>
  <si>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</si>
  <si>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</si>
  <si>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</si>
  <si>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</si>
  <si>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</si>
  <si>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</si>
  <si>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</si>
  <si>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</si>
  <si>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</si>
  <si>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</si>
  <si>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</si>
  <si>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</si>
  <si>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</si>
  <si>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</si>
  <si>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</si>
  <si>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</si>
  <si>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</si>
  <si>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</si>
  <si>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</si>
  <si>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</si>
  <si>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</si>
  <si>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</si>
  <si>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</si>
  <si>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</si>
  <si>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</si>
  <si>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</si>
  <si>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</si>
  <si>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</si>
  <si>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</si>
  <si>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</si>
  <si>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</si>
  <si>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</si>
  <si>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</si>
  <si>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</si>
  <si>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</si>
  <si>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</si>
  <si>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</si>
  <si>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</si>
  <si>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</si>
  <si>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</si>
  <si>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</si>
  <si>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</si>
  <si>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</si>
  <si>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</si>
  <si>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</si>
  <si>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</si>
  <si>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</si>
  <si>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</si>
  <si>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</si>
  <si>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</si>
  <si>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</si>
  <si>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</si>
  <si>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</si>
  <si>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</si>
  <si>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</si>
  <si>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</si>
  <si>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</si>
  <si>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</si>
  <si>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</si>
  <si>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</si>
  <si>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</si>
  <si>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</si>
  <si>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</si>
  <si>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</si>
  <si>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</si>
  <si>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</si>
  <si>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</si>
  <si>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</si>
  <si>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</si>
  <si>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</si>
  <si>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</si>
  <si>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</si>
  <si>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</si>
  <si>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</si>
  <si>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</si>
  <si>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</si>
  <si>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</si>
  <si>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</si>
  <si>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</si>
  <si>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</si>
  <si>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</si>
  <si>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</si>
  <si>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</si>
  <si>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</si>
  <si>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</si>
  <si>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</si>
  <si>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</si>
  <si>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</si>
  <si>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</si>
  <si>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</si>
  <si>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</si>
  <si>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</si>
  <si>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</si>
  <si>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</si>
  <si>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</si>
  <si>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</si>
  <si>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</si>
  <si>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</si>
  <si>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</si>
  <si>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</si>
  <si>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</si>
  <si>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</si>
  <si>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</si>
  <si>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</si>
  <si>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</si>
  <si>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</si>
  <si>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</si>
  <si>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</si>
  <si>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</si>
  <si>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</si>
  <si>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</si>
  <si>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</si>
  <si>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</si>
  <si>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</si>
  <si>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</si>
  <si>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</si>
  <si>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</si>
  <si>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</si>
  <si>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</si>
  <si>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</si>
  <si>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</si>
  <si>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</si>
  <si>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</si>
  <si>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</si>
  <si>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</si>
  <si>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</si>
  <si>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</si>
  <si>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</si>
  <si>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</si>
  <si>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</si>
  <si>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</si>
  <si>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</si>
  <si>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</si>
  <si>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</si>
  <si>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</si>
  <si>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</si>
  <si>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</si>
  <si>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</si>
  <si>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</si>
  <si>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</si>
  <si>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</si>
  <si>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</si>
  <si>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</si>
  <si>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</si>
  <si>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</si>
  <si>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</si>
  <si>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</si>
  <si>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</si>
  <si>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</si>
  <si>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</si>
  <si>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</si>
  <si>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</si>
  <si>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</si>
  <si>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</si>
  <si>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</si>
  <si>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</si>
  <si>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</si>
  <si>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</si>
  <si>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</si>
  <si>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</si>
  <si>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</si>
  <si>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</si>
  <si>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</si>
  <si>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</si>
  <si>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</si>
  <si>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</si>
  <si>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</si>
  <si>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</si>
  <si>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</si>
  <si>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</si>
  <si>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</si>
  <si>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</si>
  <si>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</si>
  <si>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</si>
  <si>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</si>
  <si>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</si>
  <si>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</si>
  <si>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</si>
  <si>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</si>
  <si>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</si>
  <si>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</si>
  <si>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</si>
  <si>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</si>
  <si>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</si>
  <si>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</si>
  <si>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</si>
  <si>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</si>
  <si>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</si>
  <si>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</si>
  <si>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</si>
  <si>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</si>
  <si>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</si>
  <si>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</si>
  <si>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</si>
  <si>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</si>
  <si>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</si>
  <si>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</si>
  <si>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</si>
  <si>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</si>
  <si>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</si>
  <si>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</si>
  <si>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</si>
  <si>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</si>
  <si>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</si>
  <si>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</si>
  <si>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</si>
  <si>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</si>
  <si>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</si>
  <si>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</si>
  <si>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</si>
  <si>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</si>
  <si>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</si>
  <si>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</si>
  <si>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</si>
  <si>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</si>
  <si>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</si>
  <si>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</si>
  <si>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</si>
  <si>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</si>
  <si>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</si>
  <si>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</si>
  <si>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</si>
  <si>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</si>
  <si>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</si>
  <si>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</si>
  <si>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</si>
  <si>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</si>
  <si>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</si>
  <si>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</si>
  <si>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</si>
  <si>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</si>
  <si>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</si>
  <si>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</si>
  <si>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</si>
  <si>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</si>
  <si>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</si>
  <si>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</si>
  <si>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</si>
  <si>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</si>
  <si>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</si>
  <si>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</si>
  <si>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</si>
  <si>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</si>
  <si>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</si>
  <si>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</si>
  <si>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</si>
  <si>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</si>
  <si>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</si>
  <si>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</si>
  <si>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</si>
  <si>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</si>
  <si>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</si>
  <si>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</si>
  <si>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</si>
  <si>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</si>
  <si>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</si>
  <si>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</si>
  <si>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</si>
  <si>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</si>
  <si>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</si>
  <si>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</si>
  <si>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</si>
  <si>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</si>
  <si>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</si>
  <si>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</si>
  <si>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</si>
  <si>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</si>
  <si>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</si>
  <si>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</si>
  <si>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</si>
  <si>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</si>
  <si>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</si>
  <si>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</si>
  <si>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</si>
  <si>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</si>
  <si>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</si>
  <si>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</si>
  <si>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</si>
  <si>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</si>
  <si>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</si>
  <si>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</si>
  <si>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</si>
  <si>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</si>
  <si>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</si>
  <si>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</si>
  <si>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</si>
  <si>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</si>
  <si>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</si>
  <si>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</si>
  <si>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</si>
  <si>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</si>
  <si>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</si>
  <si>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</si>
  <si>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</si>
  <si>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</si>
  <si>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</si>
  <si>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</si>
  <si>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</si>
  <si>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</si>
  <si>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</si>
  <si>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</si>
  <si>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</si>
  <si>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</si>
  <si>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</si>
  <si>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</si>
  <si>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</si>
  <si>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</si>
  <si>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</si>
  <si>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</si>
  <si>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</si>
  <si>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</si>
  <si>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</si>
  <si>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</si>
  <si>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</si>
  <si>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</si>
  <si>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</si>
  <si>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</si>
  <si>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</si>
  <si>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</si>
  <si>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</si>
  <si>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</si>
  <si>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</si>
  <si>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</si>
  <si>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</si>
  <si>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</si>
  <si>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</si>
  <si>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</si>
  <si>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</si>
  <si>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</si>
  <si>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</si>
  <si>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</si>
  <si>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</si>
  <si>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</si>
  <si>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</si>
  <si>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</si>
  <si>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</si>
  <si>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</si>
  <si>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</si>
  <si>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</si>
  <si>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</si>
  <si>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</si>
  <si>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</si>
  <si>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</si>
  <si>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</si>
  <si>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</si>
  <si>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</si>
  <si>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</si>
  <si>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</si>
  <si>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</si>
  <si>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</si>
  <si>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</si>
  <si>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</si>
  <si>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</si>
  <si>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</si>
  <si>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</si>
  <si>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</si>
  <si>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</si>
  <si>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</si>
  <si>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</si>
  <si>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</si>
  <si>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</si>
  <si>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</si>
  <si>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</si>
  <si>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</si>
  <si>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</si>
  <si>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</si>
  <si>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</si>
  <si>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</si>
  <si>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</si>
  <si>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</si>
  <si>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</si>
  <si>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</si>
  <si>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</si>
  <si>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</si>
  <si>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</si>
  <si>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</si>
  <si>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</si>
  <si>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</si>
  <si>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</si>
  <si>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</si>
  <si>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</si>
  <si>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</si>
  <si>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</si>
  <si>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</si>
  <si>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</si>
  <si>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</si>
  <si>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</si>
  <si>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</si>
  <si>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</si>
  <si>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</si>
  <si>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</si>
  <si>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</si>
  <si>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</si>
  <si>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</si>
  <si>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</si>
  <si>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</si>
  <si>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</si>
  <si>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</si>
  <si>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</si>
  <si>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</si>
  <si>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</si>
  <si>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</si>
  <si>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</si>
  <si>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</si>
  <si>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</si>
  <si>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</si>
  <si>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</si>
  <si>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</si>
  <si>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</si>
  <si>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</si>
  <si>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</si>
  <si>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</si>
  <si>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</si>
  <si>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</si>
  <si>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</si>
  <si>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</si>
  <si>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</si>
  <si>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</si>
  <si>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</si>
  <si>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</si>
  <si>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</si>
  <si>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</si>
  <si>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</si>
  <si>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</si>
  <si>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</si>
  <si>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</si>
  <si>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</si>
  <si>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</si>
  <si>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</si>
  <si>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</si>
  <si>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</si>
  <si>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</si>
  <si>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</si>
  <si>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</si>
  <si>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</si>
  <si>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</si>
  <si>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</si>
  <si>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</si>
  <si>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</si>
  <si>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</si>
  <si>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</si>
  <si>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</si>
  <si>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</si>
  <si>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</si>
  <si>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</si>
  <si>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</si>
  <si>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</si>
  <si>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</si>
  <si>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</si>
  <si>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</si>
  <si>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</si>
  <si>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</si>
  <si>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</si>
  <si>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</si>
  <si>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</si>
  <si>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</si>
  <si>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</si>
  <si>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</si>
  <si>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</si>
  <si>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</si>
  <si>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</si>
  <si>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</si>
  <si>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</si>
  <si>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</si>
  <si>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</si>
  <si>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</si>
  <si>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</si>
  <si>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</si>
  <si>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</si>
  <si>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</si>
  <si>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</si>
  <si>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</si>
  <si>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</si>
  <si>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</si>
  <si>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</si>
  <si>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</si>
  <si>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</si>
  <si>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</si>
  <si>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</si>
  <si>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</si>
  <si>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</si>
  <si>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</si>
  <si>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</si>
  <si>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</si>
  <si>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</si>
  <si>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</si>
  <si>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</si>
  <si>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</si>
  <si>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</si>
  <si>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</si>
  <si>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</si>
  <si>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</si>
  <si>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</si>
  <si>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</si>
  <si>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</si>
  <si>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</si>
  <si>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</si>
  <si>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</si>
  <si>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</si>
  <si>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</si>
  <si>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</si>
  <si>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</si>
  <si>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</si>
  <si>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</si>
  <si>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</si>
  <si>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</si>
  <si>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</si>
  <si>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</si>
  <si>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</si>
  <si>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</si>
  <si>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</si>
  <si>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</si>
  <si>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</si>
  <si>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</si>
  <si>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</si>
  <si>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</si>
  <si>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</si>
  <si>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</si>
  <si>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</si>
  <si>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</si>
  <si>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</si>
  <si>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</si>
  <si>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</si>
  <si>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</si>
  <si>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</si>
  <si>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</si>
  <si>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</si>
  <si>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</si>
  <si>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</si>
  <si>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</si>
  <si>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</si>
  <si>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</si>
  <si>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</si>
  <si>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</si>
  <si>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</si>
  <si>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</si>
  <si>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</si>
  <si>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</si>
  <si>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</si>
  <si>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</si>
  <si>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</si>
  <si>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</si>
  <si>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</si>
  <si>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</si>
  <si>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</si>
  <si>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</si>
  <si>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</si>
  <si>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</si>
  <si>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</si>
  <si>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</si>
  <si>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</si>
  <si>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</si>
  <si>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</si>
  <si>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</si>
  <si>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</si>
  <si>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</si>
  <si>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</si>
  <si>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</si>
  <si>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</si>
  <si>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</si>
  <si>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</si>
  <si>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</si>
  <si>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</si>
  <si>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</si>
  <si>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</si>
  <si>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</si>
  <si>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</si>
  <si>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</si>
  <si>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</si>
  <si>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</si>
  <si>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</si>
  <si>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</si>
  <si>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</si>
  <si>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</si>
  <si>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</si>
  <si>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</si>
  <si>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</si>
  <si>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</si>
  <si>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</si>
  <si>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</si>
  <si>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</si>
  <si>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</si>
  <si>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</si>
  <si>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</si>
  <si>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</si>
  <si>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</si>
  <si>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</si>
  <si>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</si>
  <si>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</si>
  <si>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</si>
  <si>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</si>
  <si>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</si>
  <si>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</si>
  <si>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</si>
  <si>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</si>
  <si>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</si>
  <si>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</si>
  <si>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</si>
  <si>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</si>
  <si>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</si>
  <si>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</si>
  <si>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</si>
  <si>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</si>
  <si>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</si>
  <si>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</si>
  <si>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</si>
  <si>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</si>
  <si>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</si>
  <si>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</si>
  <si>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</si>
  <si>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</si>
  <si>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</si>
  <si>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</si>
  <si>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</si>
  <si>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</si>
  <si>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</si>
  <si>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</si>
  <si>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</si>
  <si>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</si>
  <si>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</si>
  <si>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</si>
  <si>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</si>
  <si>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</si>
  <si>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</si>
  <si>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</si>
  <si>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</si>
  <si>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</si>
  <si>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</si>
  <si>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</si>
  <si>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</si>
  <si>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</si>
  <si>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</si>
  <si>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</si>
  <si>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</si>
  <si>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</si>
  <si>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</si>
  <si>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</si>
  <si>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</si>
  <si>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</si>
  <si>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</si>
  <si>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</si>
  <si>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</si>
  <si>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</si>
  <si>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</si>
  <si>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</si>
  <si>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</si>
  <si>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</si>
  <si>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</si>
  <si>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</si>
  <si>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</si>
  <si>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</si>
  <si>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</si>
  <si>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</si>
  <si>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</si>
  <si>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</si>
  <si>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</si>
  <si>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</si>
  <si>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</si>
  <si>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</si>
  <si>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</si>
  <si>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</si>
  <si>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</si>
  <si>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</si>
  <si>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</si>
  <si>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</si>
  <si>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</si>
  <si>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</si>
  <si>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</si>
  <si>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</si>
  <si>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</si>
  <si>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</si>
  <si>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</si>
  <si>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</si>
  <si>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</si>
  <si>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</si>
  <si>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</si>
  <si>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</si>
  <si>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</si>
  <si>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</si>
  <si>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</si>
  <si>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</si>
  <si>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</si>
  <si>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</si>
  <si>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</si>
  <si>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</si>
  <si>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</si>
  <si>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</si>
  <si>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</si>
  <si>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</si>
  <si>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</si>
  <si>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</si>
  <si>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</si>
  <si>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</si>
  <si>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</si>
  <si>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</si>
  <si>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</si>
  <si>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</si>
  <si>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</si>
  <si>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</si>
  <si>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</si>
  <si>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</si>
  <si>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</si>
  <si>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</si>
  <si>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</si>
  <si>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</si>
  <si>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</si>
  <si>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</si>
  <si>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</si>
  <si>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</si>
  <si>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</si>
  <si>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</si>
  <si>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</si>
  <si>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</si>
  <si>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</si>
  <si>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</si>
  <si>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</si>
  <si>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</si>
  <si>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</si>
  <si>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</si>
  <si>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</si>
  <si>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</si>
  <si>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</si>
  <si>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</si>
  <si>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</si>
  <si>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</si>
  <si>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</si>
  <si>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</si>
  <si>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</si>
  <si>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</si>
  <si>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</si>
  <si>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</si>
  <si>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</si>
  <si>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</si>
  <si>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</si>
  <si>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</si>
  <si>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</si>
  <si>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</si>
  <si>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</si>
  <si>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</si>
  <si>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</si>
  <si>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</si>
  <si>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</si>
  <si>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</si>
  <si>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</si>
  <si>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</si>
  <si>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</si>
  <si>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</si>
  <si>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</si>
  <si>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</si>
  <si>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</si>
  <si>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</si>
  <si>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</si>
  <si>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</si>
  <si>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</si>
  <si>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</si>
  <si>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</si>
  <si>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</si>
  <si>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</si>
  <si>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</si>
  <si>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</si>
  <si>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</si>
  <si>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</si>
  <si>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</si>
  <si>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</si>
  <si>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</si>
  <si>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</si>
  <si>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</si>
  <si>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</si>
  <si>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</si>
  <si>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</si>
  <si>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</si>
  <si>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</si>
  <si>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</si>
  <si>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</si>
  <si>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</si>
  <si>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</si>
  <si>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</si>
  <si>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</si>
  <si>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</si>
  <si>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</si>
  <si>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</si>
  <si>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</si>
  <si>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</si>
  <si>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</si>
  <si>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</si>
  <si>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</si>
  <si>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</si>
  <si>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</si>
  <si>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</si>
  <si>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</si>
  <si>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</si>
  <si>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</si>
  <si>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</si>
  <si>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</si>
  <si>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</si>
  <si>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</si>
  <si>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</si>
  <si>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</si>
  <si>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</si>
  <si>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</si>
  <si>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</si>
  <si>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</si>
  <si>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</si>
  <si>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</si>
  <si>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</si>
  <si>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</si>
  <si>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</si>
  <si>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</si>
  <si>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</si>
  <si>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</si>
  <si>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</si>
  <si>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</si>
  <si>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</si>
  <si>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</si>
  <si>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</si>
  <si>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</si>
  <si>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</si>
  <si>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</si>
  <si>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</si>
  <si>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</si>
  <si>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</si>
  <si>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</si>
  <si>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</si>
  <si>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</si>
  <si>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</si>
  <si>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</si>
  <si>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</si>
  <si>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</si>
  <si>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</si>
  <si>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</si>
  <si>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</si>
  <si>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</si>
  <si>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</si>
  <si>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</si>
  <si>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</si>
  <si>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</si>
  <si>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</si>
  <si>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</si>
  <si>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</si>
  <si>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</si>
  <si>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</si>
  <si>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</si>
  <si>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</si>
  <si>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</si>
  <si>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</si>
  <si>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</si>
  <si>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</si>
  <si>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</si>
  <si>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</si>
  <si>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</si>
  <si>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</si>
  <si>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</si>
  <si>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</si>
  <si>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</si>
  <si>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</si>
  <si>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</si>
  <si>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</si>
  <si>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</si>
  <si>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</si>
  <si>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</si>
  <si>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</si>
  <si>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</si>
  <si>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</si>
  <si>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</si>
  <si>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</si>
  <si>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</si>
  <si>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</si>
  <si>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</si>
  <si>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</si>
  <si>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</si>
  <si>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</si>
  <si>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</si>
  <si>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</si>
  <si>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</si>
  <si>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</si>
  <si>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</si>
  <si>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</si>
  <si>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</si>
  <si>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</si>
  <si>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</si>
  <si>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</si>
  <si>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</si>
  <si>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</si>
  <si>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</si>
  <si>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</si>
  <si>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</si>
  <si>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</si>
  <si>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</si>
  <si>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</si>
  <si>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</si>
  <si>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</si>
  <si>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</si>
  <si>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</si>
  <si>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</si>
  <si>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</si>
  <si>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</si>
  <si>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</si>
  <si>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</si>
  <si>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</si>
  <si>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</si>
  <si>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</si>
  <si>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</si>
  <si>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</si>
  <si>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</si>
  <si>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</si>
  <si>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</si>
  <si>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</si>
  <si>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</si>
  <si>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</si>
  <si>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</si>
  <si>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</si>
  <si>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</si>
  <si>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</si>
  <si>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</si>
  <si>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</si>
  <si>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</si>
  <si>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</si>
  <si>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</si>
  <si>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</si>
  <si>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</si>
  <si>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</si>
  <si>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</si>
  <si>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</si>
  <si>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</si>
  <si>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</si>
  <si>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</si>
  <si>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</si>
  <si>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</si>
  <si>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</si>
  <si>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</si>
  <si>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</si>
  <si>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</si>
  <si>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</si>
  <si>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</si>
  <si>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</si>
  <si>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</si>
  <si>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</si>
  <si>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</si>
  <si>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</si>
  <si>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</si>
  <si>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</si>
  <si>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</si>
  <si>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</si>
  <si>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</si>
  <si>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</si>
  <si>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</si>
  <si>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</si>
  <si>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</si>
  <si>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</si>
  <si>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</si>
  <si>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</si>
  <si>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</si>
  <si>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</si>
  <si>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</si>
  <si>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</si>
  <si>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</si>
  <si>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</si>
  <si>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</si>
  <si>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</si>
  <si>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</si>
  <si>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</si>
  <si>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</si>
  <si>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</si>
  <si>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</si>
  <si>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</si>
  <si>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</si>
  <si>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</si>
  <si>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</si>
  <si>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</si>
  <si>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</si>
  <si>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</si>
  <si>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</si>
  <si>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</si>
  <si>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</si>
  <si>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</si>
  <si>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</si>
  <si>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</si>
  <si>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</si>
  <si>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</si>
  <si>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</si>
  <si>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</si>
  <si>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</si>
  <si>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</si>
  <si>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</si>
  <si>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</si>
  <si>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</si>
  <si>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</si>
  <si>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</si>
  <si>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</si>
  <si>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</si>
  <si>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</si>
  <si>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</si>
  <si>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</si>
  <si>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</si>
  <si>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</si>
  <si>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</si>
  <si>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</si>
  <si>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</si>
  <si>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</si>
  <si>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</si>
  <si>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</si>
  <si>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</si>
  <si>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</si>
  <si>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</si>
  <si>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</si>
  <si>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</si>
  <si>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</si>
  <si>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</si>
  <si>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</si>
  <si>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</si>
  <si>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</si>
  <si>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</si>
  <si>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</si>
  <si>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</si>
  <si>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</si>
  <si>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</si>
  <si>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</si>
  <si>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</si>
  <si>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</si>
  <si>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</si>
  <si>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</si>
  <si>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</si>
  <si>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</si>
  <si>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</si>
  <si>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</si>
  <si>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</si>
  <si>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</si>
  <si>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</si>
  <si>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</si>
  <si>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</si>
  <si>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</si>
  <si>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</si>
  <si>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</si>
  <si>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</si>
  <si>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</si>
  <si>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</si>
  <si>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</si>
  <si>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</si>
  <si>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</si>
  <si>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</si>
  <si>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</si>
  <si>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</si>
  <si>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</si>
  <si>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</si>
  <si>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</si>
  <si>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</si>
  <si>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</si>
  <si>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</si>
  <si>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</si>
  <si>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</si>
  <si>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</si>
  <si>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</si>
  <si>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</si>
  <si>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</si>
  <si>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</si>
  <si>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</si>
  <si>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</si>
  <si>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</si>
  <si>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</si>
  <si>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</si>
  <si>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</si>
  <si>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</si>
  <si>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</si>
  <si>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</si>
  <si>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</si>
  <si>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</si>
  <si>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</si>
  <si>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</si>
  <si>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</si>
  <si>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</si>
  <si>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</si>
  <si>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</si>
  <si>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</si>
  <si>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</si>
  <si>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</si>
  <si>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</si>
  <si>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</si>
  <si>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</si>
  <si>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</si>
  <si>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</si>
  <si>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</si>
  <si>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</si>
  <si>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</si>
  <si>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</si>
  <si>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</si>
  <si>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</si>
  <si>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</si>
  <si>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</si>
  <si>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</si>
  <si>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</si>
  <si>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</si>
  <si>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</si>
  <si>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</si>
  <si>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</si>
  <si>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</si>
  <si>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</si>
  <si>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</si>
  <si>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</si>
  <si>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</si>
  <si>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</si>
  <si>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</si>
  <si>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</si>
  <si>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</si>
  <si>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</si>
  <si>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</si>
  <si>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</si>
  <si>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</si>
  <si>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</si>
  <si>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</si>
  <si>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</si>
  <si>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</si>
  <si>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</si>
  <si>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</si>
  <si>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</si>
  <si>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</si>
  <si>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</si>
  <si>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</si>
  <si>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</si>
  <si>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</si>
  <si>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</si>
  <si>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</si>
  <si>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</si>
  <si>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</si>
  <si>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</si>
  <si>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</si>
  <si>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</si>
  <si>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</si>
  <si>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</si>
  <si>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</si>
  <si>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</si>
  <si>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</si>
  <si>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</si>
  <si>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</si>
  <si>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</si>
  <si>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</si>
  <si>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</si>
  <si>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</si>
  <si>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</si>
  <si>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</si>
  <si>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</si>
  <si>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</si>
  <si>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</si>
  <si>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</si>
  <si>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</si>
  <si>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</si>
  <si>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</si>
  <si>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</si>
  <si>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</si>
  <si>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</si>
  <si>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</si>
  <si>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</si>
  <si>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</si>
  <si>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</si>
  <si>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</si>
  <si>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</si>
  <si>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</si>
  <si>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</si>
  <si>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</si>
  <si>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</si>
  <si>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</si>
  <si>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</si>
  <si>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</si>
  <si>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</si>
  <si>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</si>
  <si>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</si>
  <si>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</si>
  <si>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</si>
  <si>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</si>
  <si>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</si>
  <si>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</si>
  <si>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</si>
  <si>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</si>
  <si>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</si>
  <si>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</si>
  <si>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</si>
  <si>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</si>
  <si>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</si>
  <si>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</si>
  <si>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</si>
  <si>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</si>
  <si>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</si>
  <si>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</si>
  <si>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</si>
  <si>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</si>
  <si>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</si>
  <si>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</si>
  <si>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</si>
  <si>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</si>
  <si>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</si>
  <si>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</si>
  <si>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</si>
  <si>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</si>
  <si>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</si>
  <si>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</si>
  <si>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</si>
  <si>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</si>
  <si>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</si>
  <si>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</si>
  <si>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</si>
  <si>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</si>
  <si>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</si>
  <si>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</si>
  <si>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</si>
  <si>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</si>
  <si>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</si>
  <si>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</si>
  <si>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</si>
  <si>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</si>
  <si>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</si>
  <si>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</si>
  <si>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</si>
  <si>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</si>
  <si>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</si>
  <si>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</si>
  <si>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</si>
  <si>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</si>
  <si>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</si>
  <si>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</si>
  <si>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</si>
  <si>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</si>
  <si>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</si>
  <si>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</si>
  <si>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</si>
  <si>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</si>
  <si>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</si>
  <si>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</si>
  <si>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</si>
  <si>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</si>
  <si>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</si>
  <si>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</si>
  <si>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</si>
  <si>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</si>
  <si>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</si>
  <si>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</si>
  <si>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</si>
  <si>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</si>
  <si>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</si>
  <si>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</si>
  <si>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</si>
  <si>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</si>
  <si>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</si>
  <si>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</si>
  <si>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</si>
  <si>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</si>
  <si>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</si>
  <si>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</si>
  <si>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</si>
  <si>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</si>
  <si>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</si>
  <si>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</si>
  <si>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</si>
  <si>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</si>
  <si>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</si>
  <si>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</si>
  <si>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</si>
  <si>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</si>
  <si>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</si>
  <si>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</si>
  <si>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</si>
  <si>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</si>
  <si>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</si>
  <si>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</si>
  <si>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</si>
  <si>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</si>
  <si>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</si>
  <si>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</si>
  <si>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</si>
  <si>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</si>
  <si>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</si>
  <si>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</si>
  <si>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</si>
  <si>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</si>
  <si>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</si>
  <si>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</si>
  <si>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</si>
  <si>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</si>
  <si>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</si>
  <si>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</si>
  <si>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</si>
  <si>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</si>
  <si>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</si>
  <si>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</si>
  <si>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</si>
  <si>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</si>
  <si>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</si>
  <si>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</si>
  <si>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</si>
  <si>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</si>
  <si>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</si>
  <si>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</si>
  <si>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</si>
  <si>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</si>
  <si>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</si>
  <si>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</si>
  <si>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</si>
  <si>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</si>
  <si>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</si>
  <si>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</si>
  <si>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</si>
  <si>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</si>
  <si>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</si>
  <si>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</si>
  <si>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</si>
  <si>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</si>
  <si>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</si>
  <si>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</si>
  <si>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</si>
  <si>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</si>
  <si>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</si>
  <si>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</si>
  <si>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</si>
  <si>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</si>
  <si>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</si>
  <si>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</si>
  <si>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</si>
  <si>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</si>
  <si>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</si>
  <si>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</si>
  <si>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</si>
  <si>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</si>
  <si>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</si>
  <si>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</si>
  <si>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</si>
  <si>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</si>
  <si>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</si>
  <si>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</si>
  <si>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</si>
  <si>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</si>
  <si>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</si>
  <si>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</si>
  <si>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</si>
  <si>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</si>
  <si>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</si>
  <si>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</si>
  <si>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</si>
  <si>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</si>
  <si>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</si>
  <si>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</si>
  <si>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</si>
  <si>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</si>
  <si>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</si>
  <si>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</si>
  <si>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</si>
  <si>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</si>
  <si>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</si>
  <si>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</si>
  <si>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</si>
  <si>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</si>
  <si>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</si>
  <si>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</si>
  <si>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</si>
  <si>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</si>
  <si>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</si>
  <si>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</si>
  <si>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</si>
  <si>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</si>
  <si>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</si>
  <si>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</si>
  <si>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</si>
  <si>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</si>
  <si>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</si>
  <si>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</si>
  <si>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</si>
  <si>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</si>
  <si>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</si>
  <si>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</si>
  <si>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</si>
  <si>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</si>
  <si>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</si>
  <si>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</si>
  <si>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</si>
  <si>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</si>
  <si>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</si>
  <si>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</si>
  <si>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</si>
  <si>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</si>
  <si>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</si>
  <si>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</si>
  <si>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</si>
  <si>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</si>
  <si>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</si>
  <si>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</si>
  <si>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</si>
  <si>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</si>
  <si>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</si>
  <si>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</si>
  <si>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</si>
  <si>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</si>
  <si>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</si>
  <si>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</si>
  <si>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</si>
  <si>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</si>
  <si>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</si>
  <si>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</si>
  <si>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</si>
  <si>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</si>
  <si>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</si>
  <si>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</si>
  <si>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</si>
  <si>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</si>
  <si>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</si>
  <si>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</si>
  <si>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</si>
  <si>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</si>
  <si>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</si>
  <si>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</si>
  <si>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</si>
  <si>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</si>
  <si>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</si>
  <si>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</si>
  <si>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</si>
  <si>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</si>
  <si>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</si>
  <si>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</si>
  <si>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</si>
  <si>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</si>
  <si>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</si>
  <si>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</si>
  <si>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</si>
  <si>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</si>
  <si>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</si>
  <si>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</si>
  <si>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</si>
  <si>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</si>
  <si>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</si>
  <si>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</si>
  <si>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</si>
  <si>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</si>
  <si>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</si>
  <si>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</si>
  <si>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</si>
  <si>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</si>
  <si>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</si>
  <si>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</si>
  <si>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</si>
  <si>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</si>
  <si>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</si>
  <si>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</si>
  <si>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</si>
  <si>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</si>
  <si>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</si>
  <si>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</si>
  <si>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</si>
  <si>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</si>
  <si>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</si>
  <si>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</si>
  <si>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</si>
  <si>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</si>
  <si>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</si>
  <si>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</si>
  <si>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</si>
  <si>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</si>
  <si>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</si>
  <si>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</si>
  <si>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</si>
  <si>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</si>
  <si>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</si>
  <si>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</si>
  <si>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</si>
  <si>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</si>
  <si>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</si>
  <si>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</si>
  <si>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</si>
  <si>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</si>
  <si>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</si>
  <si>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</si>
  <si>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</si>
  <si>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</si>
  <si>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</si>
  <si>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</si>
  <si>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</si>
  <si>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</si>
  <si>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</si>
  <si>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</si>
  <si>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</si>
  <si>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</si>
  <si>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</si>
  <si>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</si>
  <si>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</si>
  <si>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</si>
  <si>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</si>
  <si>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</si>
  <si>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</si>
  <si>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</si>
  <si>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</si>
  <si>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</si>
  <si>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</si>
  <si>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</si>
  <si>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</si>
  <si>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</si>
  <si>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</si>
  <si>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</si>
  <si>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</si>
  <si>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</si>
  <si>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</si>
  <si>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</si>
  <si>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</si>
  <si>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</si>
  <si>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</si>
  <si>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</si>
  <si>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</si>
  <si>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</si>
  <si>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</si>
  <si>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</si>
  <si>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</si>
  <si>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</si>
  <si>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</si>
  <si>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</si>
  <si>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</si>
  <si>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</si>
  <si>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</si>
  <si>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</si>
  <si>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</si>
  <si>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</si>
  <si>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</si>
  <si>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</si>
  <si>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</si>
  <si>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</si>
  <si>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</si>
  <si>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</si>
  <si>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</si>
  <si>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</si>
  <si>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</si>
  <si>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</si>
  <si>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</si>
  <si>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</si>
  <si>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</si>
  <si>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</si>
  <si>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</si>
  <si>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</si>
  <si>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</si>
  <si>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</si>
  <si>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</si>
  <si>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</si>
  <si>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</si>
  <si>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</si>
  <si>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</si>
  <si>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</si>
  <si>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</si>
  <si>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</si>
  <si>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</si>
  <si>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</si>
  <si>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</si>
  <si>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</si>
  <si>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</si>
  <si>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</si>
  <si>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</si>
  <si>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</si>
  <si>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</si>
  <si>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</si>
  <si>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</si>
  <si>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</si>
  <si>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</si>
  <si>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</si>
  <si>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</si>
  <si>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</si>
  <si>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</si>
  <si>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</si>
  <si>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</si>
  <si>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</si>
  <si>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</si>
  <si>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</si>
  <si>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</si>
  <si>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</si>
  <si>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</si>
  <si>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</si>
  <si>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</si>
  <si>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</si>
  <si>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</si>
  <si>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</si>
  <si>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</si>
  <si>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</si>
  <si>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</si>
  <si>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</si>
  <si>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</si>
  <si>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</si>
  <si>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</si>
  <si>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</si>
  <si>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</si>
  <si>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</si>
  <si>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</si>
  <si>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</si>
  <si>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</si>
  <si>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</si>
  <si>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</si>
  <si>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</si>
  <si>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</si>
  <si>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</si>
  <si>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</si>
  <si>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</si>
  <si>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</si>
  <si>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</si>
  <si>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</si>
  <si>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</si>
  <si>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</si>
  <si>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</si>
  <si>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</si>
  <si>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</si>
  <si>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</si>
  <si>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</si>
  <si>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</si>
  <si>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</si>
  <si>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</si>
  <si>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</si>
  <si>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</si>
  <si>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</si>
  <si>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</si>
  <si>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</si>
  <si>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</si>
  <si>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</si>
  <si>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</si>
  <si>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</si>
  <si>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</si>
  <si>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</si>
  <si>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</si>
  <si>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</si>
  <si>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</si>
  <si>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</si>
  <si>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</si>
  <si>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</si>
  <si>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</si>
  <si>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</si>
  <si>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</si>
  <si>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</si>
  <si>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</si>
  <si>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</si>
  <si>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</si>
  <si>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</si>
  <si>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</si>
  <si>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</si>
  <si>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</si>
  <si>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</si>
  <si>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</si>
  <si>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</si>
  <si>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</si>
  <si>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</si>
  <si>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</si>
  <si>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</si>
  <si>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</si>
  <si>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</si>
  <si>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</si>
  <si>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</si>
  <si>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</si>
  <si>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</si>
  <si>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</si>
  <si>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</si>
  <si>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</si>
  <si>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</si>
  <si>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</si>
  <si>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</si>
  <si>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</si>
  <si>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</si>
  <si>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</si>
  <si>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</si>
  <si>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</si>
  <si>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</si>
  <si>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</si>
  <si>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</si>
  <si>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</si>
  <si>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</si>
  <si>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</si>
  <si>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</si>
  <si>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</si>
  <si>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</si>
  <si>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</si>
  <si>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</si>
  <si>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</si>
  <si>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</si>
  <si>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</si>
  <si>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</si>
  <si>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</si>
  <si>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</si>
  <si>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</si>
  <si>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</si>
  <si>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</si>
  <si>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</si>
  <si>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</si>
  <si>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</si>
  <si>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</si>
  <si>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</si>
  <si>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</si>
  <si>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</si>
  <si>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</si>
  <si>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</si>
  <si>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</si>
  <si>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</si>
  <si>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</si>
  <si>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</si>
  <si>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</si>
  <si>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</si>
  <si>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</si>
  <si>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</si>
  <si>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</si>
  <si>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</si>
  <si>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</si>
  <si>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</si>
  <si>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</si>
  <si>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</si>
  <si>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</si>
  <si>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</si>
  <si>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</si>
  <si>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</si>
  <si>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</si>
  <si>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</si>
  <si>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</si>
  <si>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</si>
  <si>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</si>
  <si>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</si>
  <si>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</si>
  <si>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</si>
  <si>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</si>
  <si>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</si>
  <si>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</si>
  <si>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</si>
  <si>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</si>
  <si>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</si>
  <si>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</si>
  <si>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</si>
  <si>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</si>
  <si>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</si>
  <si>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</si>
  <si>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</si>
  <si>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</si>
  <si>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</si>
  <si>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</si>
  <si>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</si>
  <si>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</si>
  <si>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</si>
  <si>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</si>
  <si>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</si>
  <si>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</si>
  <si>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</si>
  <si>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</si>
  <si>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</si>
  <si>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</si>
  <si>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</si>
  <si>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</si>
  <si>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</si>
  <si>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</si>
  <si>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</si>
  <si>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</si>
  <si>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</si>
  <si>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</si>
  <si>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</si>
  <si>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</si>
  <si>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</si>
  <si>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</si>
  <si>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</si>
  <si>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</si>
  <si>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</si>
  <si>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</si>
  <si>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</si>
  <si>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</si>
  <si>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</si>
  <si>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</si>
  <si>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</si>
  <si>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</si>
  <si>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</si>
  <si>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</si>
  <si>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</si>
  <si>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</si>
  <si>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</si>
  <si>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</si>
  <si>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</si>
  <si>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</si>
  <si>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</si>
  <si>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</si>
  <si>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</si>
  <si>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</si>
  <si>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</si>
  <si>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</si>
  <si>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</si>
  <si>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</si>
  <si>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</si>
  <si>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</si>
  <si>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</si>
  <si>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</si>
  <si>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</si>
  <si>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</si>
  <si>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</si>
  <si>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</si>
  <si>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</si>
  <si>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</si>
  <si>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</si>
  <si>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</si>
  <si>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</si>
  <si>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</si>
  <si>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</si>
  <si>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</si>
  <si>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</si>
  <si>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</si>
  <si>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</si>
  <si>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</si>
  <si>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</si>
  <si>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</si>
  <si>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</si>
  <si>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</si>
  <si>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</si>
  <si>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</si>
  <si>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</si>
  <si>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</si>
  <si>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</si>
  <si>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</si>
  <si>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</si>
  <si>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</si>
  <si>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</si>
  <si>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</si>
  <si>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</si>
  <si>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</si>
  <si>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</si>
  <si>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</si>
  <si>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</si>
  <si>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</si>
  <si>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</si>
  <si>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</si>
  <si>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</si>
  <si>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</si>
  <si>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</si>
  <si>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</si>
  <si>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</si>
  <si>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</si>
  <si>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</si>
  <si>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</si>
  <si>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</si>
  <si>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</si>
  <si>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</si>
  <si>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</si>
  <si>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</si>
  <si>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</si>
  <si>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</si>
  <si>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</si>
  <si>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</si>
  <si>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</si>
  <si>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</si>
  <si>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</si>
  <si>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</si>
  <si>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</si>
  <si>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</si>
  <si>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</si>
  <si>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</si>
  <si>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</si>
  <si>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</si>
  <si>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</si>
  <si>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</si>
  <si>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</si>
  <si>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</si>
  <si>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</si>
  <si>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</si>
  <si>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</si>
  <si>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</si>
  <si>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</si>
  <si>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</si>
  <si>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</si>
  <si>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</si>
  <si>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</si>
  <si>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</si>
  <si>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</si>
  <si>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</si>
  <si>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</si>
  <si>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</si>
  <si>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</si>
  <si>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</si>
  <si>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</si>
  <si>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</si>
  <si>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</si>
  <si>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</si>
  <si>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</si>
  <si>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</si>
  <si>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</si>
  <si>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</si>
  <si>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</si>
  <si>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</si>
  <si>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</si>
  <si>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</si>
  <si>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</si>
  <si>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</si>
  <si>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</si>
  <si>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</si>
  <si>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</si>
  <si>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</si>
  <si>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</si>
  <si>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</si>
  <si>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</si>
  <si>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</si>
  <si>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</si>
  <si>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</si>
  <si>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</si>
  <si>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</si>
  <si>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</si>
  <si>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</si>
  <si>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</si>
  <si>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</si>
  <si>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</si>
  <si>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</si>
  <si>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</si>
  <si>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</si>
  <si>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</si>
  <si>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</si>
  <si>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</si>
  <si>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</si>
  <si>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</si>
  <si>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</si>
  <si>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</si>
  <si>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</si>
  <si>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</si>
  <si>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</si>
  <si>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</si>
  <si>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</si>
  <si>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</si>
  <si>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</si>
  <si>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</si>
  <si>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</si>
  <si>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</si>
  <si>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</si>
  <si>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</si>
  <si>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</si>
  <si>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</si>
  <si>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</si>
  <si>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</si>
  <si>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</si>
  <si>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</si>
  <si>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</si>
  <si>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</si>
  <si>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</si>
  <si>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</si>
  <si>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</si>
  <si>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</si>
  <si>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</si>
  <si>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</si>
  <si>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</si>
  <si>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</si>
  <si>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</si>
  <si>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</si>
  <si>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</si>
  <si>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</si>
  <si>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</si>
  <si>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</si>
  <si>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</si>
  <si>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</si>
  <si>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</si>
  <si>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</si>
  <si>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</si>
  <si>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</si>
  <si>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</si>
  <si>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</si>
  <si>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</si>
  <si>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</si>
  <si>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</si>
  <si>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</si>
  <si>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</si>
  <si>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</si>
  <si>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</si>
  <si>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</si>
  <si>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</si>
  <si>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</si>
  <si>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</si>
  <si>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</si>
  <si>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</si>
  <si>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</si>
  <si>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</si>
  <si>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</si>
  <si>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</si>
  <si>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</si>
  <si>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</si>
  <si>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</si>
  <si>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</si>
  <si>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</si>
  <si>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</si>
  <si>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</si>
  <si>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</si>
  <si>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</si>
  <si>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</si>
  <si>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</si>
  <si>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</si>
  <si>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</si>
  <si>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</si>
  <si>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</si>
  <si>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</si>
  <si>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</si>
  <si>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</si>
  <si>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</si>
  <si>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</si>
  <si>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</si>
  <si>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</si>
  <si>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</si>
  <si>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</si>
  <si>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</si>
  <si>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</si>
  <si>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</si>
  <si>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</si>
  <si>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</si>
  <si>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</si>
  <si>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</si>
  <si>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</si>
  <si>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</si>
  <si>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</si>
  <si>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</si>
  <si>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</si>
  <si>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</si>
  <si>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</si>
  <si>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</si>
  <si>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</si>
  <si>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</si>
  <si>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</si>
  <si>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</si>
  <si>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</si>
  <si>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</si>
  <si>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</si>
  <si>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</si>
  <si>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</si>
  <si>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</si>
  <si>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</si>
  <si>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</si>
  <si>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</si>
  <si>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</si>
  <si>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</si>
  <si>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</si>
  <si>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</si>
  <si>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</si>
  <si>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</si>
  <si>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</si>
  <si>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</si>
  <si>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</si>
  <si>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</si>
  <si>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</si>
  <si>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</si>
  <si>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</si>
  <si>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</si>
  <si>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</si>
  <si>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</si>
  <si>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</si>
  <si>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</si>
  <si>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</si>
  <si>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</si>
  <si>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</si>
  <si>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</si>
  <si>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</si>
  <si>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</si>
  <si>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</si>
  <si>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</si>
  <si>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</si>
  <si>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</si>
  <si>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</si>
  <si>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</si>
  <si>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</si>
  <si>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</si>
  <si>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</si>
  <si>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</si>
  <si>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</si>
  <si>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</si>
  <si>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</si>
  <si>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</si>
  <si>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</si>
  <si>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</si>
  <si>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</si>
  <si>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</si>
  <si>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</si>
  <si>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</si>
  <si>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</si>
  <si>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</si>
  <si>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</si>
  <si>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</si>
  <si>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</si>
  <si>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</si>
  <si>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</si>
  <si>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</si>
  <si>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</si>
  <si>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</si>
  <si>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</si>
  <si>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</si>
  <si>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</si>
  <si>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</si>
  <si>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</si>
  <si>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</si>
  <si>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</si>
  <si>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</si>
  <si>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</si>
  <si>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</si>
  <si>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</si>
  <si>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</si>
  <si>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</si>
  <si>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</si>
  <si>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</si>
  <si>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</si>
  <si>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</si>
  <si>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</si>
  <si>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</si>
  <si>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</si>
  <si>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</si>
  <si>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</si>
  <si>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</si>
  <si>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</si>
  <si>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</si>
  <si>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</si>
  <si>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</si>
  <si>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</si>
  <si>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</si>
  <si>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</si>
  <si>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</si>
  <si>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</si>
  <si>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</si>
  <si>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</si>
  <si>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</si>
  <si>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</si>
  <si>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</si>
  <si>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</si>
  <si>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</si>
  <si>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</si>
  <si>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</si>
  <si>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</si>
  <si>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</si>
  <si>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</si>
  <si>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</si>
  <si>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</si>
  <si>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</si>
  <si>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</si>
  <si>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</si>
  <si>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</si>
  <si>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</si>
  <si>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</si>
  <si>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</si>
  <si>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</si>
  <si>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</si>
  <si>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</si>
  <si>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</si>
  <si>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</si>
  <si>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</si>
  <si>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</si>
  <si>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</si>
  <si>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</si>
  <si>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</si>
  <si>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</si>
  <si>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</si>
  <si>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</si>
  <si>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</si>
  <si>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</si>
  <si>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</si>
  <si>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</si>
  <si>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</si>
  <si>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</si>
  <si>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</si>
  <si>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</si>
  <si>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</si>
  <si>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</si>
  <si>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</si>
  <si>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</si>
  <si>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</si>
  <si>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</si>
  <si>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</si>
  <si>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</si>
  <si>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</si>
  <si>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</si>
  <si>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</si>
  <si>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</si>
  <si>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</si>
  <si>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</si>
  <si>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</si>
  <si>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</si>
  <si>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</si>
  <si>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</si>
  <si>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</si>
  <si>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</si>
  <si>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</si>
  <si>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</si>
  <si>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</si>
  <si>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</si>
  <si>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</si>
  <si>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</si>
  <si>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</si>
  <si>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</si>
  <si>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</si>
  <si>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</si>
  <si>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</si>
  <si>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</si>
  <si>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</si>
  <si>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</si>
  <si>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</si>
  <si>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</si>
  <si>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</si>
  <si>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</si>
  <si>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</si>
  <si>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</si>
  <si>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</si>
  <si>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</si>
  <si>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</si>
  <si>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</si>
  <si>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</si>
  <si>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</si>
  <si>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</si>
  <si>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</si>
  <si>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</si>
  <si>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</si>
  <si>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</si>
  <si>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</si>
  <si>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</si>
  <si>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</si>
  <si>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</si>
  <si>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</si>
  <si>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</si>
  <si>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</si>
  <si>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</si>
  <si>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</si>
  <si>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</si>
  <si>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</si>
  <si>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</si>
  <si>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</si>
  <si>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</si>
  <si>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</si>
  <si>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</si>
  <si>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</si>
  <si>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</si>
  <si>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</si>
  <si>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</si>
  <si>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</si>
  <si>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</si>
  <si>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</si>
  <si>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</si>
  <si>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</si>
  <si>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</si>
  <si>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</si>
  <si>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</si>
  <si>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</si>
  <si>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</si>
  <si>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</si>
  <si>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</si>
  <si>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</si>
  <si>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</si>
  <si>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</si>
  <si>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</si>
  <si>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</si>
  <si>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</si>
  <si>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</si>
  <si>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</si>
  <si>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</si>
  <si>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</si>
  <si>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</si>
  <si>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</si>
  <si>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</si>
  <si>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</si>
  <si>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</si>
  <si>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</si>
  <si>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</si>
  <si>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</si>
  <si>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</si>
  <si>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</si>
  <si>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</si>
  <si>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</si>
  <si>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</si>
  <si>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</si>
  <si>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</si>
  <si>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</si>
  <si>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</si>
  <si>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</si>
  <si>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</si>
  <si>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</si>
  <si>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</si>
  <si>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</si>
  <si>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</si>
  <si>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</si>
  <si>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</si>
  <si>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</si>
  <si>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</si>
  <si>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</si>
  <si>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</si>
  <si>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</si>
  <si>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</si>
  <si>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</si>
  <si>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</si>
  <si>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</si>
  <si>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</si>
  <si>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</si>
  <si>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</si>
  <si>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</si>
  <si>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</si>
  <si>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</si>
  <si>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</si>
  <si>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</si>
  <si>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</si>
  <si>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</si>
  <si>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</si>
  <si>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</si>
  <si>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</si>
  <si>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</si>
  <si>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</si>
  <si>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</si>
  <si>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</si>
  <si>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</si>
  <si>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</si>
  <si>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</si>
  <si>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</si>
  <si>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</si>
  <si>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</si>
  <si>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</si>
  <si>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</si>
  <si>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</si>
  <si>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</si>
  <si>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</si>
  <si>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</si>
  <si>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</si>
  <si>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</si>
  <si>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</si>
  <si>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</si>
  <si>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</si>
  <si>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</si>
  <si>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</si>
  <si>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</si>
  <si>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</si>
  <si>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</si>
  <si>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</si>
  <si>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</si>
  <si>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</si>
  <si>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</si>
  <si>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</si>
  <si>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</si>
  <si>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</si>
  <si>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</si>
  <si>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</si>
  <si>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</si>
  <si>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</si>
  <si>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</si>
  <si>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</si>
  <si>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</si>
  <si>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</si>
  <si>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</si>
  <si>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</si>
  <si>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</si>
  <si>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</si>
  <si>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</si>
  <si>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</si>
  <si>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</si>
  <si>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</si>
  <si>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</si>
  <si>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</si>
  <si>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</si>
  <si>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</si>
  <si>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</si>
  <si>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</si>
  <si>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</si>
  <si>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</si>
  <si>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</si>
  <si>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</si>
  <si>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</si>
  <si>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</si>
  <si>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</si>
  <si>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</si>
  <si>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</si>
  <si>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</si>
  <si>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</si>
  <si>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</si>
  <si>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</si>
  <si>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</si>
  <si>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</si>
  <si>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</si>
  <si>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</si>
  <si>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</si>
  <si>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</si>
  <si>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</si>
  <si>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</si>
  <si>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</si>
  <si>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</si>
  <si>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</si>
  <si>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</si>
  <si>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</si>
  <si>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</si>
  <si>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</si>
  <si>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</si>
  <si>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</si>
  <si>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</si>
  <si>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</si>
  <si>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</si>
  <si>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</si>
  <si>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</si>
  <si>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</si>
  <si>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</si>
  <si>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</si>
  <si>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</si>
  <si>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</si>
  <si>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</si>
  <si>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</si>
  <si>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</si>
  <si>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</si>
  <si>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</si>
  <si>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</si>
  <si>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</si>
  <si>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</si>
  <si>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</si>
  <si>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</si>
  <si>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</si>
  <si>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</si>
  <si>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</si>
  <si>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</si>
  <si>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</si>
  <si>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</si>
  <si>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</si>
  <si>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</si>
  <si>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</si>
  <si>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</si>
  <si>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</si>
  <si>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</si>
  <si>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</si>
  <si>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</si>
  <si>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</si>
  <si>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</si>
  <si>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</si>
  <si>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</si>
  <si>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</si>
  <si>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</si>
  <si>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</si>
  <si>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</si>
  <si>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</si>
  <si>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</si>
  <si>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</si>
  <si>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</si>
  <si>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</si>
  <si>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</si>
  <si>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</si>
  <si>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</si>
  <si>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</si>
  <si>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</si>
  <si>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</si>
  <si>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</si>
  <si>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</si>
  <si>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</si>
  <si>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</si>
  <si>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</si>
  <si>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</si>
  <si>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</si>
  <si>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</si>
  <si>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</si>
  <si>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</si>
  <si>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</si>
  <si>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</si>
  <si>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</si>
  <si>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</si>
  <si>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</si>
  <si>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</si>
  <si>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</si>
  <si>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</si>
  <si>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</si>
  <si>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</si>
  <si>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</si>
  <si>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</si>
  <si>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</si>
  <si>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</si>
  <si>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</si>
  <si>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</si>
  <si>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</si>
  <si>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</si>
  <si>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</si>
  <si>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</si>
  <si>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</si>
  <si>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</si>
  <si>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</si>
  <si>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</si>
  <si>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</si>
  <si>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</si>
  <si>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</si>
  <si>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</si>
  <si>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</si>
  <si>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</si>
  <si>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</si>
  <si>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</si>
  <si>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</si>
  <si>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</si>
  <si>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</si>
  <si>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</si>
  <si>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</si>
  <si>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</si>
  <si>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</si>
  <si>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</si>
  <si>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</si>
  <si>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</si>
  <si>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</si>
  <si>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</si>
  <si>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</si>
  <si>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</si>
  <si>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</si>
  <si>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</si>
  <si>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</si>
  <si>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</si>
  <si>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</si>
  <si>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</si>
  <si>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</si>
  <si>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</si>
  <si>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</si>
  <si>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</si>
  <si>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</si>
  <si>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</si>
  <si>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</si>
  <si>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</si>
  <si>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</si>
  <si>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</si>
  <si>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</si>
  <si>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</si>
  <si>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</si>
  <si>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</si>
  <si>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</si>
  <si>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</si>
  <si>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</si>
  <si>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</si>
  <si>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</si>
  <si>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</si>
  <si>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</si>
  <si>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</si>
  <si>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</si>
  <si>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</si>
  <si>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</si>
  <si>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</si>
  <si>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</si>
  <si>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</si>
  <si>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</si>
  <si>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</si>
  <si>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</si>
  <si>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</si>
  <si>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</si>
  <si>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</si>
  <si>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</si>
  <si>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</si>
  <si>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</si>
  <si>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</si>
  <si>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</si>
  <si>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</si>
  <si>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</si>
  <si>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</si>
  <si>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</si>
  <si>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</si>
  <si>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</si>
  <si>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</si>
  <si>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</si>
  <si>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</si>
  <si>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</si>
  <si>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</si>
  <si>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</si>
  <si>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</si>
  <si>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</si>
  <si>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</si>
  <si>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</si>
  <si>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</si>
  <si>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</si>
  <si>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</si>
  <si>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</si>
  <si>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</si>
  <si>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</si>
  <si>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</si>
  <si>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</si>
  <si>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</si>
  <si>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</si>
  <si>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</si>
  <si>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</si>
  <si>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</si>
  <si>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</si>
  <si>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</si>
  <si>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</si>
  <si>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</si>
  <si>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</si>
  <si>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</si>
  <si>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</si>
  <si>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</si>
  <si>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</si>
  <si>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</si>
  <si>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</si>
  <si>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</si>
  <si>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</si>
  <si>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</si>
  <si>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</si>
  <si>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</si>
  <si>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</si>
  <si>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</si>
  <si>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</si>
  <si>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</si>
  <si>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</si>
  <si>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</si>
  <si>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</si>
  <si>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</si>
  <si>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</si>
  <si>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</si>
  <si>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</si>
  <si>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</si>
  <si>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</si>
  <si>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</si>
  <si>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</si>
  <si>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</si>
  <si>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</si>
  <si>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</si>
  <si>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</si>
  <si>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</si>
  <si>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</si>
  <si>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</si>
  <si>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</si>
  <si>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</si>
  <si>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</si>
  <si>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</si>
  <si>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</si>
  <si>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</si>
  <si>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</si>
  <si>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</si>
  <si>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</si>
  <si>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</si>
  <si>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</si>
  <si>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</si>
  <si>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</si>
  <si>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</si>
  <si>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</si>
  <si>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</si>
  <si>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</si>
  <si>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</si>
  <si>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</si>
  <si>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</si>
  <si>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</si>
  <si>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</si>
  <si>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</si>
  <si>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</si>
  <si>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</si>
  <si>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</si>
  <si>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</si>
  <si>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</si>
  <si>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</si>
  <si>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</si>
  <si>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</si>
  <si>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</si>
  <si>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</si>
  <si>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</si>
  <si>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</si>
  <si>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</si>
  <si>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</si>
  <si>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</si>
  <si>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</si>
  <si>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</si>
  <si>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</si>
  <si>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</si>
  <si>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</si>
  <si>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</si>
  <si>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</si>
  <si>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</si>
  <si>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</si>
  <si>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</si>
  <si>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</si>
  <si>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</si>
  <si>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</si>
  <si>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</si>
  <si>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</si>
  <si>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</si>
  <si>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</si>
  <si>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</si>
  <si>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</si>
  <si>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</si>
  <si>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</si>
  <si>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</si>
  <si>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</si>
  <si>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</si>
  <si>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</si>
  <si>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</si>
  <si>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</si>
  <si>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</si>
  <si>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</si>
  <si>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</si>
  <si>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</si>
  <si>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</si>
  <si>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</si>
  <si>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</si>
  <si>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</si>
  <si>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</si>
  <si>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</si>
  <si>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</si>
  <si>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</si>
  <si>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</si>
  <si>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</si>
  <si>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</si>
  <si>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</si>
  <si>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</si>
  <si>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</si>
  <si>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</si>
  <si>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</si>
  <si>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</si>
  <si>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</si>
  <si>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</si>
  <si>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</si>
  <si>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</si>
  <si>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</si>
  <si>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</si>
  <si>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</si>
  <si>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</si>
  <si>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</si>
  <si>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</si>
  <si>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</si>
  <si>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</si>
  <si>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</si>
  <si>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</si>
  <si>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</si>
  <si>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</si>
  <si>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</si>
  <si>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</si>
  <si>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</si>
  <si>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</si>
  <si>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</si>
  <si>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</si>
  <si>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</si>
  <si>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</si>
  <si>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</si>
  <si>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</si>
  <si>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</si>
  <si>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</si>
  <si>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</si>
  <si>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</si>
  <si>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</si>
  <si>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</si>
  <si>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</si>
  <si>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</si>
  <si>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</si>
  <si>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</si>
  <si>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</si>
  <si>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</si>
  <si>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</si>
  <si>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</si>
  <si>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</si>
  <si>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</si>
  <si>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</si>
  <si>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</si>
  <si>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</si>
  <si>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</si>
  <si>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</si>
  <si>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</si>
  <si>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</si>
  <si>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</si>
  <si>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</si>
  <si>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</si>
  <si>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</si>
  <si>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</si>
  <si>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</si>
  <si>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</si>
  <si>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</si>
  <si>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</si>
  <si>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</si>
  <si>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</si>
  <si>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</si>
  <si>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</si>
  <si>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</si>
  <si>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</si>
  <si>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</si>
  <si>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</si>
  <si>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</si>
  <si>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</si>
  <si>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</si>
  <si>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</si>
  <si>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</si>
  <si>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</si>
  <si>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</si>
  <si>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</si>
  <si>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</si>
  <si>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</si>
  <si>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</si>
  <si>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</si>
  <si>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</si>
  <si>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</si>
  <si>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</si>
  <si>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</si>
  <si>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</si>
  <si>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</si>
  <si>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</si>
  <si>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</si>
  <si>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</si>
  <si>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</si>
  <si>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</si>
  <si>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</si>
  <si>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</si>
  <si>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</si>
  <si>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</si>
  <si>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</si>
  <si>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</si>
  <si>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</si>
  <si>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</si>
  <si>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</si>
  <si>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</si>
  <si>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</si>
  <si>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</si>
  <si>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</si>
  <si>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</si>
  <si>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</si>
  <si>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</si>
  <si>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</si>
  <si>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</si>
  <si>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</si>
  <si>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</si>
  <si>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</si>
  <si>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</si>
  <si>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</si>
  <si>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</si>
  <si>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</si>
  <si>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</si>
  <si>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</si>
  <si>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</si>
  <si>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</si>
  <si>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</si>
  <si>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</si>
  <si>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</si>
  <si>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</si>
  <si>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</si>
  <si>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</si>
  <si>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</si>
  <si>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</si>
  <si>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</si>
  <si>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</si>
  <si>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</si>
  <si>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</si>
  <si>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</si>
  <si>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</si>
  <si>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</si>
  <si>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</si>
  <si>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</si>
  <si>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</si>
  <si>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</si>
  <si>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</si>
  <si>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</si>
  <si>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</si>
  <si>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</si>
  <si>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</si>
  <si>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</si>
  <si>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</si>
  <si>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</si>
  <si>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</si>
  <si>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</si>
  <si>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</si>
  <si>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</si>
  <si>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</si>
  <si>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</si>
  <si>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</si>
  <si>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</si>
  <si>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</si>
  <si>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</si>
  <si>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</si>
  <si>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</si>
  <si>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</si>
  <si>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</si>
  <si>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</si>
  <si>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</si>
  <si>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</si>
  <si>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</si>
  <si>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</si>
  <si>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</si>
  <si>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</si>
  <si>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</si>
  <si>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</si>
  <si>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</si>
  <si>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</si>
  <si>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</si>
  <si>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</si>
  <si>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</si>
  <si>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</si>
  <si>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</si>
  <si>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</si>
  <si>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</si>
  <si>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</si>
  <si>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</si>
  <si>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</si>
  <si>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</si>
  <si>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</si>
  <si>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</si>
  <si>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</si>
  <si>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</si>
  <si>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</si>
  <si>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</si>
  <si>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</si>
  <si>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</si>
  <si>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</si>
  <si>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</si>
  <si>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</si>
  <si>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</si>
  <si>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</si>
  <si>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</si>
  <si>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</si>
  <si>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</si>
  <si>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</si>
  <si>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</si>
  <si>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</si>
  <si>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</si>
  <si>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</si>
  <si>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</si>
  <si>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</si>
  <si>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</si>
  <si>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</si>
  <si>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</si>
  <si>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</si>
  <si>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</si>
  <si>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</si>
  <si>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</si>
  <si>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</si>
  <si>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</si>
  <si>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</si>
  <si>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</si>
  <si>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</si>
  <si>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</si>
  <si>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</si>
  <si>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</si>
  <si>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</si>
  <si>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</si>
  <si>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</si>
  <si>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</si>
  <si>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</si>
  <si>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</si>
  <si>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</si>
  <si>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</si>
  <si>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</si>
  <si>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</si>
  <si>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</si>
  <si>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</si>
  <si>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</si>
  <si>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</si>
  <si>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</si>
  <si>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</si>
  <si>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</si>
  <si>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</si>
  <si>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</si>
  <si>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</si>
  <si>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</si>
  <si>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</si>
  <si>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</si>
  <si>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</si>
  <si>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</si>
  <si>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</si>
  <si>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</si>
  <si>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</si>
  <si>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</si>
  <si>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</si>
  <si>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</si>
  <si>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</si>
  <si>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</si>
  <si>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</si>
  <si>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</si>
  <si>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</si>
  <si>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</si>
  <si>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</si>
  <si>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</si>
  <si>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</si>
  <si>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</si>
  <si>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</si>
  <si>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</si>
  <si>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</si>
  <si>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</si>
  <si>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</si>
  <si>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</si>
  <si>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</si>
  <si>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</si>
  <si>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</si>
  <si>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</si>
  <si>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</si>
  <si>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</si>
  <si>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</si>
  <si>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</si>
  <si>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</si>
  <si>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</si>
  <si>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</si>
  <si>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</si>
  <si>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</si>
  <si>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</si>
  <si>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</si>
  <si>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</si>
  <si>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</si>
  <si>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</si>
  <si>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</si>
  <si>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</si>
  <si>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</si>
  <si>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</si>
  <si>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</si>
  <si>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</si>
  <si>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</si>
  <si>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</si>
  <si>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</si>
  <si>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</si>
  <si>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</si>
  <si>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</si>
  <si>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</si>
  <si>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</si>
  <si>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</si>
  <si>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</si>
  <si>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</si>
  <si>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</si>
  <si>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</si>
  <si>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</si>
  <si>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</si>
  <si>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</si>
  <si>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</si>
  <si>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</si>
  <si>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</si>
  <si>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</si>
  <si>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</si>
  <si>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</si>
  <si>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</si>
  <si>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</si>
  <si>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</si>
  <si>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</si>
  <si>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</si>
  <si>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</si>
  <si>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</si>
  <si>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</si>
  <si>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</si>
  <si>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</si>
  <si>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</si>
  <si>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</si>
  <si>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</si>
  <si>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</si>
  <si>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</si>
  <si>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</si>
  <si>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</si>
  <si>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</si>
  <si>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</si>
  <si>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</si>
  <si>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</si>
  <si>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</si>
  <si>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</si>
  <si>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</si>
  <si>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</si>
  <si>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</si>
  <si>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</si>
  <si>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</si>
  <si>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</si>
  <si>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</si>
  <si>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</si>
  <si>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</si>
  <si>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</si>
  <si>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</si>
  <si>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</si>
  <si>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</si>
  <si>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</si>
  <si>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</si>
  <si>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</si>
  <si>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</si>
  <si>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</si>
  <si>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</si>
  <si>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</si>
  <si>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</si>
  <si>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</si>
  <si>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</si>
  <si>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</si>
  <si>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</si>
  <si>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</si>
  <si>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</si>
  <si>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</si>
  <si>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</si>
  <si>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</si>
  <si>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</si>
  <si>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</si>
  <si>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</si>
  <si>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</si>
  <si>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</si>
  <si>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</si>
  <si>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</si>
  <si>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</si>
  <si>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</si>
  <si>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</si>
  <si>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</si>
  <si>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</si>
  <si>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</si>
  <si>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</si>
  <si>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</si>
  <si>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</si>
  <si>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</si>
  <si>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</si>
  <si>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</si>
  <si>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</si>
  <si>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</si>
  <si>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</si>
  <si>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</si>
  <si>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</si>
  <si>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</si>
  <si>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</si>
  <si>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</si>
  <si>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</si>
  <si>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</si>
  <si>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</si>
  <si>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</si>
  <si>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</si>
  <si>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</si>
  <si>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</si>
  <si>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</si>
  <si>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</si>
  <si>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</si>
  <si>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</si>
  <si>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</si>
  <si>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</si>
  <si>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</si>
  <si>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</si>
  <si>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</si>
  <si>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</si>
  <si>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</si>
  <si>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</si>
  <si>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</si>
  <si>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</si>
  <si>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</si>
  <si>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</si>
  <si>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</si>
  <si>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</si>
  <si>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</si>
  <si>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</si>
  <si>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</si>
  <si>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</si>
  <si>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</si>
  <si>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</si>
  <si>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</si>
  <si>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</si>
  <si>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</si>
  <si>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</si>
  <si>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</si>
  <si>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</si>
  <si>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</si>
  <si>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</si>
  <si>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</si>
  <si>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</si>
  <si>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</si>
  <si>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</si>
  <si>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</si>
  <si>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</si>
  <si>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</si>
  <si>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</si>
  <si>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</si>
  <si>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</si>
  <si>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</si>
  <si>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</si>
  <si>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</si>
  <si>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</si>
  <si>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</si>
  <si>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</si>
  <si>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</si>
  <si>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</si>
  <si>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</si>
  <si>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</si>
  <si>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</si>
  <si>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</si>
  <si>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</si>
  <si>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</si>
  <si>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</si>
  <si>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</si>
  <si>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</si>
  <si>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</si>
  <si>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</si>
  <si>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</si>
  <si>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</si>
  <si>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</si>
  <si>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</si>
  <si>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</si>
  <si>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</si>
  <si>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</si>
  <si>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</si>
  <si>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</si>
  <si>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</si>
  <si>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</si>
  <si>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</si>
  <si>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</si>
  <si>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</si>
  <si>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</si>
  <si>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</si>
  <si>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</si>
  <si>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</si>
  <si>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</si>
  <si>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</si>
  <si>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</si>
  <si>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</si>
  <si>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</si>
  <si>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</si>
  <si>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</si>
  <si>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</si>
  <si>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</si>
  <si>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</si>
  <si>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</si>
  <si>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</si>
  <si>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</si>
  <si>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</si>
  <si>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</si>
  <si>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</si>
  <si>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</si>
  <si>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</si>
  <si>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</si>
  <si>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</si>
  <si>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</si>
  <si>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</si>
  <si>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</si>
  <si>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</si>
  <si>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</si>
  <si>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</si>
  <si>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</si>
  <si>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</si>
  <si>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</si>
  <si>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</si>
  <si>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</si>
  <si>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</si>
  <si>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</si>
  <si>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</si>
  <si>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</si>
  <si>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</si>
  <si>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</si>
  <si>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</si>
  <si>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</si>
  <si>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</si>
  <si>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</si>
  <si>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</si>
  <si>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</si>
  <si>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</si>
  <si>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</si>
  <si>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</si>
  <si>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</si>
  <si>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</si>
  <si>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</si>
  <si>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</si>
  <si>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</si>
  <si>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</si>
  <si>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</si>
  <si>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</si>
  <si>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</si>
  <si>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</si>
  <si>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</si>
  <si>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</si>
  <si>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</si>
  <si>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</si>
  <si>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</si>
  <si>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</si>
  <si>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</si>
  <si>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</si>
  <si>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</si>
  <si>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</si>
  <si>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</si>
  <si>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</si>
  <si>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</si>
  <si>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</si>
  <si>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</si>
  <si>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</si>
  <si>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</si>
  <si>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</si>
  <si>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</si>
  <si>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</si>
  <si>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</si>
  <si>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</si>
  <si>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</si>
  <si>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</si>
  <si>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</si>
  <si>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</si>
  <si>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</si>
  <si>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</si>
  <si>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</si>
  <si>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</si>
  <si>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</si>
  <si>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</si>
  <si>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</si>
  <si>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</si>
  <si>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</si>
  <si>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</si>
  <si>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</si>
  <si>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</si>
  <si>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</si>
  <si>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</si>
  <si>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</si>
  <si>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</si>
  <si>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</si>
  <si>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</si>
  <si>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</si>
  <si>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</si>
  <si>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</si>
  <si>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</si>
  <si>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</si>
  <si>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</si>
  <si>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</si>
  <si>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</si>
  <si>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</si>
  <si>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</si>
  <si>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</si>
  <si>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</si>
  <si>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</si>
  <si>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</si>
  <si>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</si>
  <si>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</si>
  <si>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</si>
  <si>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</si>
  <si>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</si>
  <si>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</si>
  <si>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</si>
  <si>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</si>
  <si>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</si>
  <si>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</si>
  <si>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</si>
  <si>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</si>
  <si>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</si>
  <si>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</si>
  <si>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</si>
  <si>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</si>
  <si>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</si>
  <si>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</si>
  <si>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</si>
  <si>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</si>
  <si>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</si>
  <si>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</si>
  <si>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</si>
  <si>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</si>
  <si>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</si>
  <si>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</si>
  <si>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</si>
  <si>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</si>
  <si>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</si>
  <si>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</si>
  <si>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</si>
  <si>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</si>
  <si>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</si>
  <si>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</si>
  <si>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</si>
  <si>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</si>
  <si>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</si>
  <si>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</si>
  <si>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</si>
  <si>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</si>
  <si>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</si>
  <si>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</si>
  <si>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</si>
  <si>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</si>
  <si>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</si>
  <si>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</si>
  <si>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</si>
  <si>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</si>
  <si>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</si>
  <si>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</si>
  <si>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</si>
  <si>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</si>
  <si>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</si>
  <si>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</si>
  <si>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</si>
  <si>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</si>
  <si>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</si>
  <si>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</si>
  <si>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</si>
  <si>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</si>
  <si>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</si>
  <si>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</si>
  <si>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</si>
  <si>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</si>
  <si>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</si>
  <si>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</si>
  <si>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</si>
  <si>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</si>
  <si>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</si>
  <si>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</si>
  <si>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</si>
  <si>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</si>
  <si>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</si>
  <si>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</si>
  <si>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</si>
  <si>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</si>
  <si>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</si>
  <si>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</si>
  <si>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</si>
  <si>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</si>
  <si>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</si>
  <si>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</si>
  <si>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</si>
  <si>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</si>
  <si>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</si>
  <si>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</si>
  <si>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</si>
  <si>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</si>
  <si>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</si>
  <si>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</si>
  <si>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</si>
  <si>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</si>
  <si>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</si>
  <si>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</si>
  <si>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</si>
  <si>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</si>
  <si>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</si>
  <si>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</si>
  <si>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</si>
  <si>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</si>
  <si>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</si>
  <si>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</si>
  <si>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</si>
  <si>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</si>
  <si>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</si>
  <si>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</si>
  <si>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</si>
  <si>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</si>
  <si>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</si>
  <si>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</si>
  <si>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</si>
  <si>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</si>
  <si>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</si>
  <si>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</si>
  <si>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</si>
  <si>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</si>
  <si>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</si>
  <si>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</si>
  <si>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</si>
  <si>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</si>
  <si>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</si>
  <si>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</si>
  <si>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</si>
  <si>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</si>
  <si>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</si>
  <si>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</si>
  <si>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</si>
  <si>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</si>
  <si>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</si>
  <si>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</si>
  <si>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</si>
  <si>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</si>
  <si>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</si>
  <si>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</si>
  <si>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</si>
  <si>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</si>
  <si>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</si>
  <si>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</si>
  <si>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</si>
  <si>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</si>
  <si>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</si>
  <si>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</si>
  <si>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</si>
  <si>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</si>
  <si>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</si>
  <si>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</si>
  <si>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</si>
  <si>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</si>
  <si>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</si>
  <si>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</si>
  <si>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</si>
  <si>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</si>
  <si>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</si>
  <si>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</si>
  <si>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</si>
  <si>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</si>
  <si>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</si>
  <si>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</si>
  <si>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</si>
  <si>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</si>
  <si>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</si>
  <si>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</si>
  <si>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</si>
  <si>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</si>
  <si>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</si>
  <si>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</si>
  <si>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</si>
  <si>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</si>
  <si>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</si>
  <si>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</si>
  <si>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</si>
  <si>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</si>
  <si>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</si>
  <si>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</si>
  <si>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</si>
  <si>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</si>
  <si>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</si>
  <si>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</si>
  <si>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</si>
  <si>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</si>
  <si>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</si>
  <si>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</si>
  <si>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</si>
  <si>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</si>
  <si>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</si>
  <si>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</si>
  <si>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</si>
  <si>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</si>
  <si>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</si>
  <si>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</si>
  <si>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</si>
  <si>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</si>
  <si>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</si>
  <si>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</si>
  <si>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</si>
  <si>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</si>
  <si>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</si>
  <si>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</si>
  <si>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</si>
  <si>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</si>
  <si>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</si>
  <si>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</si>
  <si>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</si>
  <si>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</si>
  <si>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</si>
  <si>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</si>
  <si>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</si>
  <si>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</si>
  <si>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</si>
  <si>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</si>
  <si>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</si>
  <si>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</si>
  <si>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</si>
  <si>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</si>
  <si>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</si>
  <si>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</si>
  <si>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</si>
  <si>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</si>
  <si>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</si>
  <si>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</si>
  <si>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</si>
  <si>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</si>
  <si>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</si>
  <si>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</si>
  <si>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</si>
  <si>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</si>
  <si>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</si>
  <si>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</si>
  <si>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</si>
  <si>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</si>
  <si>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</si>
  <si>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</si>
  <si>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</si>
  <si>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</si>
  <si>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</si>
  <si>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</si>
  <si>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</si>
  <si>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</si>
  <si>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</si>
  <si>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</si>
  <si>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</si>
  <si>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</si>
  <si>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</si>
  <si>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</si>
  <si>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</si>
  <si>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</si>
  <si>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</si>
  <si>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</si>
  <si>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</si>
  <si>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</si>
  <si>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</si>
  <si>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</si>
  <si>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</si>
  <si>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</si>
  <si>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</si>
  <si>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</si>
  <si>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</si>
  <si>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</si>
  <si>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</si>
  <si>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</si>
  <si>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</si>
  <si>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</si>
  <si>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</si>
  <si>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</si>
  <si>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</si>
  <si>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</si>
  <si>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</si>
  <si>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</si>
  <si>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</si>
  <si>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</si>
  <si>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</si>
  <si>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</si>
  <si>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</si>
  <si>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</si>
  <si>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</si>
  <si>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</si>
  <si>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</si>
  <si>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</si>
  <si>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</si>
  <si>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</si>
  <si>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</si>
  <si>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</si>
  <si>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</si>
  <si>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</si>
  <si>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</si>
  <si>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</si>
  <si>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</si>
  <si>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</si>
  <si>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</si>
  <si>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</si>
  <si>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</si>
  <si>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</si>
  <si>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</si>
  <si>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</si>
  <si>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</si>
  <si>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</si>
  <si>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</si>
  <si>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</si>
  <si>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</si>
  <si>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</si>
  <si>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</si>
  <si>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</si>
  <si>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</si>
  <si>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</si>
  <si>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</si>
  <si>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</si>
  <si>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</si>
  <si>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</si>
  <si>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</si>
  <si>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</si>
  <si>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</si>
  <si>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</si>
  <si>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</si>
  <si>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</si>
  <si>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</si>
  <si>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</si>
  <si>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</si>
  <si>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</si>
  <si>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</si>
  <si>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</si>
  <si>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</si>
  <si>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</si>
  <si>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</si>
  <si>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</si>
  <si>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</si>
  <si>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</si>
  <si>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</si>
  <si>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</si>
  <si>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</si>
  <si>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</si>
  <si>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</si>
  <si>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</si>
  <si>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</si>
  <si>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</si>
  <si>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</si>
  <si>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</si>
  <si>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</si>
  <si>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</si>
  <si>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</si>
  <si>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</si>
  <si>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</si>
  <si>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</si>
  <si>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</si>
  <si>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</si>
  <si>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</si>
  <si>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</si>
  <si>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</si>
  <si>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</si>
  <si>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</si>
  <si>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</si>
  <si>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</si>
  <si>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</si>
  <si>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</si>
  <si>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</si>
  <si>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</si>
  <si>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</si>
  <si>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</si>
  <si>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</si>
  <si>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</si>
  <si>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</si>
  <si>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</si>
  <si>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</si>
  <si>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</si>
  <si>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</si>
  <si>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</si>
  <si>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</si>
  <si>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</si>
  <si>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</si>
  <si>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</si>
  <si>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</si>
  <si>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</si>
  <si>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</si>
  <si>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</si>
  <si>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</si>
  <si>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</si>
  <si>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</si>
  <si>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</si>
  <si>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</si>
  <si>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</si>
  <si>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</si>
  <si>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</si>
  <si>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</si>
  <si>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</si>
  <si>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</si>
  <si>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</si>
  <si>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</si>
  <si>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</si>
  <si>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</si>
  <si>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</si>
  <si>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</si>
  <si>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</si>
  <si>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</si>
  <si>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</si>
  <si>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</si>
  <si>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</si>
  <si>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</si>
  <si>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</si>
  <si>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</si>
  <si>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</si>
  <si>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</si>
  <si>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</si>
  <si>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</si>
  <si>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</si>
  <si>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</si>
  <si>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</si>
  <si>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</si>
  <si>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</si>
  <si>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</si>
  <si>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</si>
  <si>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</si>
  <si>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</si>
  <si>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</si>
  <si>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</si>
  <si>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</si>
  <si>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</si>
  <si>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</si>
  <si>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</si>
  <si>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</si>
  <si>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</si>
  <si>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</si>
  <si>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</si>
  <si>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</si>
  <si>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</si>
  <si>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</si>
  <si>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</si>
  <si>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</si>
  <si>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</si>
  <si>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</si>
  <si>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</si>
  <si>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</si>
  <si>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</si>
  <si>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</si>
  <si>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</si>
  <si>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</si>
  <si>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</si>
  <si>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</si>
  <si>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</si>
  <si>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</si>
  <si>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</si>
  <si>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</si>
  <si>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</si>
  <si>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</si>
  <si>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</si>
  <si>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</si>
  <si>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</si>
  <si>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</si>
  <si>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</si>
  <si>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</si>
  <si>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</si>
  <si>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</si>
  <si>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</si>
  <si>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</si>
  <si>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</si>
  <si>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</si>
  <si>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</si>
  <si>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</si>
  <si>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</si>
  <si>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</si>
  <si>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</si>
  <si>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</si>
  <si>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</si>
  <si>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</si>
  <si>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</si>
  <si>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</si>
  <si>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</si>
  <si>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</si>
  <si>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</si>
  <si>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</si>
  <si>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</si>
  <si>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</si>
  <si>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</si>
  <si>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</si>
  <si>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</si>
  <si>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</si>
  <si>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</si>
  <si>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</si>
  <si>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</si>
  <si>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</si>
  <si>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</si>
  <si>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</si>
  <si>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</si>
  <si>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</si>
  <si>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</si>
  <si>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</si>
  <si>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</si>
  <si>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</si>
  <si>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</si>
  <si>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</si>
  <si>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</si>
  <si>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</si>
  <si>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</si>
  <si>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</si>
  <si>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</si>
  <si>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</si>
  <si>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</si>
  <si>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</si>
  <si>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</si>
  <si>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</si>
  <si>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</si>
  <si>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</si>
  <si>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</si>
  <si>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</si>
  <si>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</si>
  <si>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</si>
  <si>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</si>
  <si>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</si>
  <si>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</si>
  <si>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</si>
  <si>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</si>
  <si>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</si>
  <si>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</si>
  <si>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</si>
  <si>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</si>
  <si>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</si>
  <si>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</si>
  <si>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</si>
  <si>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</si>
  <si>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</si>
  <si>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</si>
  <si>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</si>
  <si>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</si>
  <si>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</si>
  <si>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</si>
  <si>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</si>
  <si>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</si>
  <si>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</si>
  <si>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</si>
  <si>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</si>
  <si>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</si>
  <si>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</si>
  <si>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</si>
  <si>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</si>
  <si>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</si>
  <si>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</si>
  <si>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</si>
  <si>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</si>
  <si>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</si>
  <si>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</si>
  <si>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</si>
  <si>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</si>
  <si>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</si>
  <si>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</si>
  <si>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</si>
  <si>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</si>
  <si>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</si>
  <si>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</si>
  <si>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</si>
  <si>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</si>
  <si>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</si>
  <si>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</si>
  <si>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</si>
  <si>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</si>
  <si>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</si>
  <si>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</si>
  <si>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</si>
  <si>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</si>
  <si>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</si>
  <si>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</si>
  <si>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</si>
  <si>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</si>
  <si>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</si>
  <si>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</si>
  <si>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</si>
  <si>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</si>
  <si>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</si>
  <si>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</si>
  <si>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</si>
  <si>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</si>
  <si>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</si>
  <si>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</si>
  <si>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</si>
  <si>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</si>
  <si>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</si>
  <si>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</si>
  <si>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</si>
  <si>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</si>
  <si>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</si>
  <si>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</si>
  <si>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</si>
  <si>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</si>
  <si>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</si>
  <si>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</si>
  <si>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</si>
  <si>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</si>
  <si>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</si>
  <si>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</si>
  <si>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</si>
  <si>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</si>
  <si>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</si>
  <si>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</si>
  <si>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</si>
  <si>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</si>
  <si>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</si>
  <si>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</si>
  <si>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</si>
  <si>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</si>
  <si>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</si>
  <si>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</si>
  <si>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</si>
  <si>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</si>
  <si>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</si>
  <si>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</si>
  <si>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</si>
  <si>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</si>
  <si>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</si>
  <si>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</si>
  <si>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</si>
  <si>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</si>
  <si>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</si>
  <si>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</si>
  <si>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</si>
  <si>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</si>
  <si>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</si>
  <si>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</si>
  <si>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</si>
  <si>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</si>
  <si>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</si>
  <si>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</si>
  <si>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</si>
  <si>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</si>
  <si>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</si>
  <si>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</si>
  <si>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</si>
  <si>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</si>
  <si>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</si>
  <si>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</si>
  <si>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</si>
  <si>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</si>
  <si>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</si>
  <si>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</si>
  <si>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</si>
  <si>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</si>
  <si>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</si>
  <si>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</si>
  <si>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</si>
  <si>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</si>
  <si>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</si>
  <si>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</si>
  <si>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</si>
  <si>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</si>
  <si>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</si>
  <si>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</si>
  <si>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</si>
  <si>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</si>
  <si>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</si>
  <si>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</si>
  <si>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</si>
  <si>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</si>
  <si>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</si>
  <si>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</si>
  <si>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</si>
  <si>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</si>
  <si>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</si>
  <si>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</si>
  <si>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</si>
  <si>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</si>
  <si>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</si>
  <si>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</si>
  <si>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</si>
  <si>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</si>
  <si>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</si>
  <si>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</si>
  <si>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</si>
  <si>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</si>
  <si>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</si>
  <si>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</si>
  <si>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</si>
  <si>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</si>
  <si>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</si>
  <si>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</si>
  <si>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</si>
  <si>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</si>
  <si>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</si>
  <si>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</si>
  <si>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</si>
  <si>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</si>
  <si>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</si>
  <si>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</si>
  <si>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</si>
  <si>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</si>
  <si>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</si>
  <si>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</si>
  <si>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</si>
  <si>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</si>
  <si>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</si>
  <si>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</si>
  <si>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</si>
  <si>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</si>
  <si>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</si>
  <si>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</si>
  <si>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</si>
  <si>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</si>
  <si>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</si>
  <si>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</si>
  <si>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</si>
  <si>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</si>
  <si>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</si>
  <si>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</si>
  <si>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</si>
  <si>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</si>
  <si>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</si>
  <si>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</si>
  <si>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</si>
  <si>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</si>
  <si>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</si>
  <si>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</si>
  <si>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</si>
  <si>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</si>
  <si>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</si>
  <si>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</si>
  <si>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</si>
  <si>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</si>
  <si>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</si>
  <si>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</si>
  <si>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</si>
  <si>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</si>
  <si>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</si>
  <si>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</si>
  <si>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</si>
  <si>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</si>
  <si>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</si>
  <si>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</si>
  <si>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</si>
  <si>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</si>
  <si>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</si>
  <si>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</si>
  <si>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</si>
  <si>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</si>
  <si>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</si>
  <si>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</si>
  <si>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</si>
  <si>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</si>
  <si>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</si>
  <si>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</si>
  <si>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</si>
  <si>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</si>
  <si>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</si>
  <si>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</si>
  <si>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</si>
  <si>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</si>
  <si>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</si>
  <si>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</si>
  <si>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</si>
  <si>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</si>
  <si>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</si>
  <si>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</si>
  <si>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</si>
  <si>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</si>
  <si>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</si>
  <si>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</si>
  <si>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</si>
  <si>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</si>
  <si>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</si>
  <si>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</si>
  <si>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</si>
  <si>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</si>
  <si>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</si>
  <si>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</si>
  <si>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</si>
  <si>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</si>
  <si>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</si>
  <si>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</si>
  <si>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</si>
  <si>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</si>
  <si>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</si>
  <si>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</si>
  <si>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</si>
  <si>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</si>
  <si>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</si>
  <si>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</si>
  <si>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</si>
  <si>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</si>
  <si>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</si>
  <si>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</si>
  <si>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</si>
  <si>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</si>
  <si>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</si>
  <si>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</si>
  <si>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</si>
  <si>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</si>
  <si>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</si>
  <si>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</si>
  <si>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</si>
  <si>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</si>
  <si>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</si>
  <si>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</si>
  <si>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</si>
  <si>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</si>
  <si>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</si>
  <si>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</si>
  <si>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</si>
  <si>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</si>
  <si>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</si>
  <si>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</si>
  <si>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</si>
  <si>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</si>
  <si>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</si>
  <si>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</si>
  <si>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</si>
  <si>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</si>
  <si>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</si>
  <si>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</si>
  <si>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</si>
  <si>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</si>
  <si>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</si>
  <si>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</si>
  <si>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</si>
  <si>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</si>
  <si>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</si>
  <si>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</si>
  <si>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</si>
  <si>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</si>
  <si>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</si>
  <si>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</si>
  <si>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</si>
  <si>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</si>
  <si>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</si>
  <si>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</si>
  <si>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</si>
  <si>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</si>
  <si>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</si>
  <si>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</si>
  <si>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</si>
  <si>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</si>
  <si>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</si>
  <si>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</si>
  <si>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</si>
  <si>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</si>
  <si>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</si>
  <si>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</si>
  <si>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</si>
  <si>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</si>
  <si>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</si>
  <si>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</si>
  <si>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</si>
  <si>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</si>
  <si>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</si>
  <si>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</si>
  <si>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</si>
  <si>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</si>
  <si>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</si>
  <si>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</si>
  <si>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</si>
  <si>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</si>
  <si>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</si>
  <si>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</si>
  <si>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</si>
  <si>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</si>
  <si>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</si>
  <si>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</si>
  <si>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</si>
  <si>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</si>
  <si>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</si>
  <si>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</si>
  <si>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</si>
  <si>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</si>
  <si>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</si>
  <si>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</si>
  <si>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</si>
  <si>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</si>
  <si>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</si>
  <si>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</si>
  <si>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</si>
  <si>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</si>
  <si>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</si>
  <si>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</si>
  <si>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</si>
  <si>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</si>
  <si>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</si>
  <si>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</si>
  <si>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</si>
  <si>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</si>
  <si>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</si>
  <si>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</si>
  <si>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</si>
  <si>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</si>
  <si>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</si>
  <si>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</si>
  <si>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</si>
  <si>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</si>
  <si>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</si>
  <si>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</si>
  <si>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</si>
  <si>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</si>
  <si>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</si>
  <si>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</si>
  <si>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</si>
  <si>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</si>
  <si>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</si>
  <si>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</si>
  <si>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</si>
  <si>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</si>
  <si>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</si>
  <si>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</si>
  <si>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</si>
  <si>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</si>
  <si>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</si>
  <si>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</si>
  <si>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</si>
  <si>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</si>
  <si>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</si>
  <si>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</si>
  <si>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</si>
  <si>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</si>
  <si>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</si>
  <si>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</si>
  <si>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</si>
  <si>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</si>
  <si>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</si>
  <si>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</si>
  <si>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</si>
  <si>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</si>
  <si>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</si>
  <si>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</si>
  <si>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</si>
  <si>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</si>
  <si>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</si>
  <si>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</si>
  <si>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</si>
  <si>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</si>
  <si>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</si>
  <si>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</si>
  <si>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</si>
  <si>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</si>
  <si>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</si>
  <si>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</si>
  <si>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</si>
  <si>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</si>
  <si>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</si>
  <si>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</si>
  <si>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</si>
  <si>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</si>
  <si>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</si>
  <si>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</si>
  <si>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</si>
  <si>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</si>
  <si>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</si>
  <si>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</si>
  <si>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</si>
  <si>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</si>
  <si>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</si>
  <si>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</si>
  <si>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</si>
  <si>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</si>
  <si>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</si>
  <si>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</si>
  <si>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</si>
  <si>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</si>
  <si>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</si>
  <si>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</si>
  <si>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</si>
  <si>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</si>
  <si>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</si>
  <si>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</si>
  <si>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</si>
  <si>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</si>
  <si>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</si>
  <si>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</si>
  <si>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</si>
  <si>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</si>
  <si>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</si>
  <si>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</si>
  <si>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</si>
  <si>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</si>
  <si>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</si>
  <si>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</si>
  <si>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</si>
  <si>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</si>
  <si>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</si>
  <si>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</si>
  <si>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</si>
  <si>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</si>
  <si>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</si>
  <si>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</si>
  <si>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</si>
  <si>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</si>
  <si>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</si>
  <si>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</si>
  <si>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</si>
  <si>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</si>
  <si>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</si>
  <si>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</si>
  <si>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</si>
  <si>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</si>
  <si>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</si>
  <si>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</si>
  <si>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</si>
  <si>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</si>
  <si>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</si>
  <si>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</si>
  <si>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</si>
  <si>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</si>
  <si>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</si>
  <si>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</si>
  <si>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</si>
  <si>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</si>
  <si>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</si>
  <si>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</si>
  <si>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</si>
  <si>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</si>
  <si>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</si>
  <si>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</si>
  <si>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</si>
  <si>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</si>
  <si>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</si>
  <si>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</si>
  <si>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</si>
  <si>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</si>
  <si>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</si>
  <si>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</si>
  <si>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</si>
  <si>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</si>
  <si>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</si>
  <si>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</si>
  <si>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</si>
  <si>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</si>
  <si>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</si>
  <si>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</si>
  <si>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</si>
  <si>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</si>
  <si>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</si>
  <si>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</si>
  <si>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</si>
  <si>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</si>
  <si>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</si>
  <si>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</si>
  <si>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</si>
  <si>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</si>
  <si>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</si>
  <si>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</si>
  <si>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</si>
  <si>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</si>
  <si>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</si>
  <si>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</si>
  <si>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</si>
  <si>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</si>
  <si>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</si>
  <si>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</si>
  <si>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</si>
  <si>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</si>
  <si>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</si>
  <si>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</si>
  <si>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</si>
  <si>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</si>
  <si>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</si>
  <si>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</si>
  <si>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</si>
  <si>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</si>
  <si>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</si>
  <si>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</si>
  <si>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</si>
  <si>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</si>
  <si>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</si>
  <si>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</si>
  <si>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</si>
  <si>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</si>
  <si>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</si>
  <si>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</si>
  <si>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</si>
  <si>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</si>
  <si>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</si>
  <si>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</si>
  <si>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</si>
  <si>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</si>
  <si>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</si>
  <si>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</si>
  <si>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</si>
  <si>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</si>
  <si>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</si>
  <si>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</si>
  <si>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</si>
  <si>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</si>
  <si>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</si>
  <si>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</si>
  <si>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</si>
  <si>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</si>
  <si>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</si>
  <si>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</si>
  <si>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</si>
  <si>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</si>
  <si>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</si>
  <si>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</si>
  <si>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</si>
  <si>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</si>
  <si>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</si>
  <si>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</si>
  <si>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</si>
  <si>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</si>
  <si>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</si>
  <si>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</si>
  <si>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</si>
  <si>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</si>
  <si>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</si>
  <si>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</si>
  <si>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</si>
  <si>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</si>
  <si>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</si>
  <si>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</si>
  <si>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</si>
  <si>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</si>
  <si>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</si>
  <si>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</si>
  <si>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</si>
  <si>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</si>
  <si>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</si>
  <si>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</si>
  <si>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</si>
  <si>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</si>
  <si>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</si>
  <si>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</si>
  <si>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</si>
  <si>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</si>
  <si>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</si>
  <si>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</si>
  <si>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</si>
  <si>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</si>
  <si>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</si>
  <si>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</si>
  <si>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</si>
  <si>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</si>
  <si>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</si>
  <si>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</si>
  <si>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</si>
  <si>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</si>
  <si>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</si>
  <si>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</si>
  <si>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</si>
  <si>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</si>
  <si>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</si>
  <si>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</si>
  <si>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</si>
  <si>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</si>
  <si>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</si>
  <si>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</si>
  <si>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</si>
  <si>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</si>
  <si>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</si>
  <si>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</si>
  <si>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</si>
  <si>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</si>
  <si>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</si>
  <si>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</si>
  <si>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</si>
  <si>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</si>
  <si>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</si>
  <si>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</si>
  <si>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</si>
  <si>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</si>
  <si>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</si>
  <si>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</si>
  <si>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</si>
  <si>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</si>
  <si>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</si>
  <si>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</si>
  <si>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</si>
  <si>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</si>
  <si>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</si>
  <si>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</si>
  <si>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</si>
  <si>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</si>
  <si>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</si>
  <si>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</si>
  <si>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</si>
  <si>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</si>
  <si>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</si>
  <si>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</si>
  <si>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</si>
  <si>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</si>
  <si>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</si>
  <si>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</si>
  <si>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</si>
  <si>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</si>
  <si>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</si>
  <si>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</si>
  <si>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</si>
  <si>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</si>
  <si>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</si>
  <si>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</si>
  <si>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</si>
  <si>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</si>
  <si>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</si>
  <si>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</si>
  <si>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</si>
  <si>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</si>
  <si>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</si>
  <si>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</si>
  <si>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</si>
  <si>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</si>
  <si>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</si>
  <si>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</si>
  <si>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</si>
  <si>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</si>
  <si>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</si>
  <si>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</si>
  <si>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</si>
  <si>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</si>
  <si>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</si>
  <si>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</si>
  <si>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</si>
  <si>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</si>
  <si>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</si>
  <si>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</si>
  <si>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</si>
  <si>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</si>
  <si>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</si>
  <si>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</si>
  <si>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</si>
  <si>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</si>
  <si>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</si>
  <si>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</si>
  <si>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</si>
  <si>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</si>
  <si>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</si>
  <si>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</si>
  <si>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</si>
  <si>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</si>
  <si>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</si>
  <si>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</si>
  <si>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</si>
  <si>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</si>
  <si>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</si>
  <si>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</si>
  <si>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</si>
  <si>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</si>
  <si>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</si>
  <si>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</si>
  <si>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</si>
  <si>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</si>
  <si>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</si>
  <si>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</si>
  <si>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</si>
  <si>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</si>
  <si>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</si>
  <si>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</si>
  <si>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</si>
  <si>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</si>
  <si>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</si>
  <si>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</si>
  <si>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</si>
  <si>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</si>
  <si>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</si>
  <si>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</si>
  <si>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</si>
  <si>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</si>
  <si>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</si>
  <si>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</si>
  <si>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</si>
  <si>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</si>
  <si>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</si>
  <si>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</si>
  <si>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</si>
  <si>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</si>
  <si>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</si>
  <si>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</si>
  <si>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</si>
  <si>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</si>
  <si>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</si>
  <si>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</si>
  <si>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</si>
  <si>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</si>
  <si>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</si>
  <si>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</si>
  <si>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</si>
  <si>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</si>
  <si>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</si>
  <si>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</si>
  <si>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</si>
  <si>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</si>
  <si>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</si>
  <si>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</si>
  <si>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</si>
  <si>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</si>
  <si>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</si>
  <si>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</si>
  <si>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</si>
  <si>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</si>
  <si>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</si>
  <si>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</si>
  <si>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</si>
  <si>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</si>
  <si>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</si>
  <si>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</si>
  <si>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</si>
  <si>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</si>
  <si>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</si>
  <si>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</si>
  <si>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</si>
  <si>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</si>
  <si>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</si>
  <si>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</si>
  <si>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</si>
  <si>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</si>
  <si>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</si>
  <si>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</si>
  <si>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</si>
  <si>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</si>
  <si>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</si>
  <si>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</si>
  <si>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</si>
  <si>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</si>
  <si>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</si>
  <si>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</si>
  <si>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</si>
  <si>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</si>
  <si>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</si>
  <si>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</si>
  <si>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</si>
  <si>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</si>
  <si>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</si>
  <si>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</si>
  <si>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</si>
  <si>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</si>
  <si>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</si>
  <si>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</si>
  <si>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</si>
  <si>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</si>
  <si>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</si>
  <si>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</si>
  <si>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</si>
  <si>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</si>
  <si>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</si>
  <si>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</si>
  <si>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</si>
  <si>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</si>
  <si>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</si>
  <si>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</si>
  <si>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</si>
  <si>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</si>
  <si>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</si>
  <si>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</si>
  <si>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</si>
  <si>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</si>
  <si>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</si>
  <si>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</si>
  <si>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</si>
  <si>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</si>
  <si>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</si>
  <si>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</si>
  <si>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</si>
  <si>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</si>
  <si>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</si>
  <si>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</si>
  <si>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</si>
  <si>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</si>
  <si>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</si>
  <si>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</si>
  <si>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</si>
  <si>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</si>
  <si>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</si>
  <si>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</si>
  <si>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</si>
  <si>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</si>
  <si>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</si>
  <si>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</si>
  <si>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</si>
  <si>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</si>
  <si>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</si>
  <si>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</si>
  <si>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</si>
  <si>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</si>
  <si>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</si>
  <si>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</si>
  <si>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</si>
  <si>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</si>
  <si>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</si>
  <si>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</si>
  <si>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</si>
  <si>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</si>
  <si>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</si>
  <si>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</si>
  <si>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</si>
  <si>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</si>
  <si>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</si>
  <si>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</si>
  <si>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</si>
  <si>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</si>
  <si>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</si>
  <si>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</si>
  <si>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</si>
  <si>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</si>
  <si>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</si>
  <si>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</si>
  <si>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</si>
  <si>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</si>
  <si>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</si>
  <si>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</si>
  <si>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</si>
  <si>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</si>
  <si>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</si>
  <si>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</si>
  <si>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</si>
  <si>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</si>
  <si>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</si>
  <si>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</si>
  <si>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</si>
  <si>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</si>
  <si>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</si>
  <si>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</si>
  <si>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</si>
  <si>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</si>
  <si>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</si>
  <si>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</si>
  <si>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</si>
  <si>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</si>
  <si>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</si>
  <si>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</si>
  <si>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</si>
  <si>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</si>
  <si>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</si>
  <si>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</si>
  <si>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</si>
  <si>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</si>
  <si>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</si>
  <si>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</si>
  <si>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</si>
  <si>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</si>
  <si>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</si>
  <si>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</si>
  <si>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</si>
  <si>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</si>
  <si>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</si>
  <si>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</si>
  <si>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</si>
  <si>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</si>
  <si>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</si>
  <si>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</si>
  <si>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</si>
  <si>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</si>
  <si>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</si>
  <si>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</si>
  <si>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</si>
  <si>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</si>
  <si>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</si>
  <si>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</si>
  <si>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</si>
  <si>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</si>
  <si>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</si>
  <si>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</si>
  <si>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</si>
  <si>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</si>
  <si>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</si>
  <si>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</si>
  <si>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</si>
  <si>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</si>
  <si>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</si>
  <si>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</si>
  <si>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</si>
  <si>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</si>
  <si>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</si>
  <si>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</si>
  <si>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</si>
  <si>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</si>
  <si>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</si>
  <si>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</si>
  <si>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</si>
  <si>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</si>
  <si>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</si>
  <si>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</si>
  <si>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</si>
  <si>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</si>
  <si>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</si>
  <si>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</si>
  <si>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</si>
  <si>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</si>
  <si>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</si>
  <si>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</si>
  <si>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</si>
  <si>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</si>
  <si>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</si>
  <si>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</si>
  <si>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</si>
  <si>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</si>
  <si>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</si>
  <si>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</si>
  <si>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</si>
  <si>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</si>
  <si>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</si>
  <si>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</si>
  <si>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</si>
  <si>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</si>
  <si>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</si>
  <si>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</si>
  <si>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</si>
  <si>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</si>
  <si>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</si>
  <si>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</si>
  <si>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</si>
  <si>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</si>
  <si>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</si>
  <si>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</si>
  <si>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</si>
  <si>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</si>
  <si>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</si>
  <si>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</si>
  <si>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</si>
  <si>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</si>
  <si>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</si>
  <si>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</si>
  <si>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</si>
  <si>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</si>
  <si>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</si>
  <si>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</si>
  <si>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</si>
  <si>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</si>
  <si>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</si>
  <si>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</si>
  <si>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</si>
  <si>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</si>
  <si>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</si>
  <si>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</si>
  <si>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</si>
  <si>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</si>
  <si>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</si>
  <si>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</si>
  <si>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</si>
  <si>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</si>
  <si>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</si>
  <si>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</si>
  <si>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</si>
  <si>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</si>
  <si>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</si>
  <si>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</si>
  <si>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</si>
  <si>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</si>
  <si>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</si>
  <si>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</si>
  <si>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</si>
  <si>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</si>
  <si>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</si>
  <si>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</si>
  <si>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</si>
  <si>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</si>
  <si>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</si>
  <si>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</si>
  <si>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</si>
  <si>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</si>
  <si>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</si>
  <si>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</si>
  <si>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</si>
  <si>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</si>
  <si>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</si>
  <si>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</si>
  <si>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</si>
  <si>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</si>
  <si>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</si>
  <si>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</si>
  <si>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</si>
  <si>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</si>
  <si>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</si>
  <si>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</si>
  <si>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</si>
  <si>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</si>
  <si>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</si>
  <si>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</si>
  <si>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</si>
  <si>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</si>
  <si>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</si>
  <si>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</si>
  <si>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</si>
  <si>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</si>
  <si>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</si>
  <si>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</si>
  <si>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</si>
  <si>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</si>
  <si>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</si>
  <si>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</si>
  <si>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</si>
  <si>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</si>
  <si>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</si>
  <si>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</si>
  <si>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</si>
  <si>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</si>
  <si>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</si>
  <si>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</si>
  <si>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</si>
  <si>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</si>
  <si>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</si>
  <si>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</si>
  <si>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</si>
  <si>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</si>
  <si>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</si>
  <si>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</si>
  <si>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</si>
  <si>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</si>
  <si>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</si>
  <si>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</si>
  <si>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</si>
  <si>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</si>
  <si>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</si>
  <si>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</si>
  <si>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</si>
  <si>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</si>
  <si>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</si>
  <si>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</si>
  <si>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</si>
  <si>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</si>
  <si>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</si>
  <si>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</si>
  <si>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</si>
  <si>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</si>
  <si>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</si>
  <si>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</si>
  <si>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</si>
  <si>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</si>
  <si>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</si>
  <si>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</si>
  <si>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</si>
  <si>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</si>
  <si>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</si>
  <si>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</si>
  <si>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</si>
  <si>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</si>
  <si>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</si>
  <si>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</si>
  <si>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</si>
  <si>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</si>
  <si>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</si>
  <si>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</si>
  <si>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</si>
  <si>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</si>
  <si>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</si>
  <si>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</si>
  <si>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</si>
  <si>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</si>
  <si>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</si>
  <si>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</si>
  <si>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</si>
  <si>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</si>
  <si>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</si>
  <si>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</si>
  <si>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</si>
  <si>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</si>
  <si>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</si>
  <si>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</si>
  <si>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</si>
  <si>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</si>
  <si>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</si>
  <si>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</si>
  <si>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</si>
  <si>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</si>
  <si>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</si>
  <si>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</si>
  <si>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</si>
  <si>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</si>
  <si>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</si>
  <si>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</si>
  <si>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</si>
  <si>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</si>
  <si>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</si>
  <si>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</si>
  <si>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</si>
  <si>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</si>
  <si>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</si>
  <si>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</si>
  <si>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</si>
  <si>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</si>
  <si>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</si>
  <si>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</si>
  <si>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</si>
  <si>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</si>
  <si>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</si>
  <si>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</si>
  <si>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</si>
  <si>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</si>
  <si>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</si>
  <si>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</si>
  <si>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</si>
  <si>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</si>
  <si>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</si>
  <si>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</si>
  <si>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</si>
  <si>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</si>
  <si>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</si>
  <si>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</si>
  <si>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</si>
  <si>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</si>
  <si>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</si>
  <si>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</si>
  <si>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</si>
  <si>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</si>
  <si>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</si>
  <si>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</si>
  <si>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</si>
  <si>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</si>
  <si>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</si>
  <si>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</si>
  <si>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</si>
  <si>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</si>
  <si>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</si>
  <si>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</si>
  <si>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</si>
  <si>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</si>
  <si>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</si>
  <si>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</si>
  <si>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</si>
  <si>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</si>
  <si>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</si>
  <si>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</si>
  <si>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</si>
  <si>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</si>
  <si>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</si>
  <si>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</si>
  <si>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</si>
  <si>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</si>
  <si>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</si>
  <si>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</si>
  <si>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</si>
  <si>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</si>
  <si>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</si>
  <si>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</si>
  <si>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</si>
  <si>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</si>
  <si>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</si>
  <si>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</si>
  <si>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</si>
  <si>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</si>
  <si>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</si>
  <si>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</si>
  <si>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</si>
  <si>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</si>
  <si>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</si>
  <si>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</si>
  <si>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</si>
  <si>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</si>
  <si>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</si>
  <si>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</si>
  <si>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</si>
  <si>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</si>
  <si>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</si>
  <si>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</si>
  <si>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</si>
  <si>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</si>
  <si>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</si>
  <si>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</si>
  <si>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</si>
  <si>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</si>
  <si>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</si>
  <si>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</si>
  <si>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</si>
  <si>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</si>
  <si>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</si>
  <si>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</si>
  <si>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</si>
  <si>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</si>
  <si>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</si>
  <si>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</si>
  <si>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</si>
  <si>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</si>
  <si>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</si>
  <si>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</si>
  <si>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</si>
  <si>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</si>
  <si>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</si>
  <si>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</si>
  <si>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</si>
  <si>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</si>
  <si>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</si>
  <si>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</si>
  <si>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</si>
  <si>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</si>
  <si>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</si>
  <si>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</si>
  <si>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</si>
  <si>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</si>
  <si>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</si>
  <si>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</si>
  <si>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</si>
  <si>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</si>
  <si>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</si>
  <si>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</si>
  <si>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</si>
  <si>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</si>
  <si>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</si>
  <si>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</si>
  <si>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</si>
  <si>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</si>
  <si>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</si>
  <si>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</si>
  <si>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</si>
  <si>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</si>
  <si>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</si>
  <si>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</si>
  <si>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</si>
  <si>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</si>
  <si>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</si>
  <si>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</si>
  <si>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</si>
  <si>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</si>
  <si>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</si>
  <si>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</si>
  <si>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</si>
  <si>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</si>
  <si>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</si>
  <si>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</si>
  <si>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</si>
  <si>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</si>
  <si>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</si>
  <si>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</si>
  <si>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</si>
  <si>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</si>
  <si>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</si>
  <si>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</si>
  <si>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</si>
  <si>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</si>
  <si>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</si>
  <si>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</si>
  <si>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</si>
  <si>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</si>
  <si>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</si>
  <si>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</si>
  <si>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</si>
  <si>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</si>
  <si>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</si>
  <si>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</si>
  <si>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</si>
  <si>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</si>
  <si>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</si>
  <si>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</si>
  <si>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</si>
  <si>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</si>
  <si>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</si>
  <si>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</si>
  <si>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</si>
  <si>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</si>
  <si>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</si>
  <si>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</si>
  <si>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</si>
  <si>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</si>
  <si>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</si>
  <si>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</si>
  <si>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</si>
  <si>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</si>
  <si>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</si>
  <si>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</si>
  <si>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</si>
  <si>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</si>
  <si>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</si>
  <si>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</si>
  <si>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</si>
  <si>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</si>
  <si>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</si>
  <si>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</si>
  <si>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</si>
  <si>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</si>
  <si>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</si>
  <si>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</si>
  <si>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</si>
  <si>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</si>
  <si>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</si>
  <si>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</si>
  <si>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</si>
  <si>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</si>
  <si>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</si>
  <si>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</si>
  <si>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</si>
  <si>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</si>
  <si>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</si>
  <si>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</si>
  <si>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</si>
  <si>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</si>
  <si>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</si>
  <si>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</si>
  <si>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</si>
  <si>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</si>
  <si>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</si>
  <si>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</si>
  <si>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</si>
  <si>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</si>
  <si>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</si>
  <si>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</si>
  <si>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</si>
  <si>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</si>
  <si>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</si>
  <si>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</si>
  <si>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</si>
  <si>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</si>
  <si>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</si>
  <si>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</si>
  <si>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</si>
  <si>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</si>
  <si>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</si>
  <si>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</si>
  <si>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</si>
  <si>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</si>
  <si>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</si>
  <si>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</si>
  <si>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</si>
  <si>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</si>
  <si>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</si>
  <si>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</si>
  <si>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</si>
  <si>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</si>
  <si>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</si>
  <si>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</si>
  <si>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</si>
  <si>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</si>
  <si>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</si>
  <si>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</si>
  <si>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</si>
  <si>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</si>
  <si>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</si>
  <si>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</si>
  <si>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</si>
  <si>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</si>
  <si>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</si>
  <si>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</si>
  <si>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</si>
  <si>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</si>
  <si>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</si>
  <si>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</si>
  <si>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</si>
  <si>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</si>
  <si>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</si>
  <si>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</si>
  <si>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</si>
  <si>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</si>
  <si>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</si>
  <si>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</si>
  <si>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</si>
  <si>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</si>
  <si>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</si>
  <si>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</si>
  <si>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</si>
  <si>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</si>
  <si>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</si>
  <si>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</si>
  <si>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</si>
  <si>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</si>
  <si>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</si>
  <si>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</si>
  <si>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</si>
  <si>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</si>
  <si>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</si>
  <si>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</si>
  <si>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</si>
  <si>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</si>
  <si>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</si>
  <si>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</si>
  <si>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</si>
  <si>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</si>
  <si>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</si>
  <si>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</si>
  <si>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</si>
  <si>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</si>
  <si>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</si>
  <si>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</si>
  <si>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</si>
  <si>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</si>
  <si>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</si>
  <si>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</si>
  <si>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</si>
  <si>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</si>
  <si>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</si>
  <si>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</si>
  <si>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</si>
  <si>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</si>
  <si>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</si>
  <si>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</si>
  <si>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</si>
  <si>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</si>
  <si>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</si>
  <si>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</si>
  <si>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</si>
  <si>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</si>
  <si>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</si>
  <si>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</si>
  <si>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</si>
  <si>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</si>
  <si>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</si>
  <si>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</si>
  <si>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</si>
  <si>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</si>
  <si>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</si>
  <si>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</si>
  <si>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</si>
  <si>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</si>
  <si>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</si>
  <si>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</si>
  <si>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</si>
  <si>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</si>
  <si>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</si>
  <si>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</si>
  <si>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</si>
  <si>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</si>
  <si>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</si>
  <si>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</si>
  <si>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</si>
  <si>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</si>
  <si>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</si>
  <si>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</si>
  <si>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</si>
  <si>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</si>
  <si>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</si>
  <si>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</si>
  <si>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</si>
  <si>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</si>
  <si>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</si>
  <si>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</si>
  <si>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</si>
  <si>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</si>
  <si>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</si>
  <si>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</si>
  <si>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</si>
  <si>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</si>
  <si>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</si>
  <si>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</si>
  <si>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</si>
  <si>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</si>
  <si>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</si>
  <si>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</si>
  <si>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</si>
  <si>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</si>
  <si>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</si>
  <si>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</si>
  <si>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</si>
  <si>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</si>
  <si>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</si>
  <si>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</si>
  <si>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</si>
  <si>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</si>
  <si>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</si>
  <si>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</si>
  <si>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</si>
  <si>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</si>
  <si>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</si>
  <si>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</si>
  <si>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</si>
  <si>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</si>
  <si>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</si>
  <si>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</si>
  <si>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</si>
  <si>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</si>
  <si>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</si>
  <si>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</si>
  <si>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</si>
  <si>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</si>
  <si>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</si>
  <si>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</si>
  <si>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</si>
  <si>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</si>
  <si>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</si>
  <si>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</si>
  <si>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</si>
  <si>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</si>
  <si>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</si>
  <si>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</si>
  <si>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</si>
  <si>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</si>
  <si>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</si>
  <si>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</si>
  <si>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</si>
  <si>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</si>
  <si>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</si>
  <si>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</si>
  <si>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</si>
  <si>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</si>
  <si>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</si>
  <si>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</si>
  <si>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</si>
  <si>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</si>
  <si>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</si>
  <si>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</si>
  <si>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</si>
  <si>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</si>
  <si>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</si>
  <si>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</si>
  <si>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</si>
  <si>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</si>
  <si>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</si>
  <si>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</si>
  <si>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</si>
  <si>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</si>
  <si>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</si>
  <si>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</si>
  <si>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</si>
  <si>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</si>
  <si>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</si>
  <si>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</si>
  <si>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</si>
  <si>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</si>
  <si>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</si>
  <si>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</si>
  <si>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</si>
  <si>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</si>
  <si>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</si>
  <si>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</si>
  <si>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</si>
  <si>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</si>
  <si>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</si>
  <si>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</si>
  <si>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</si>
  <si>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</si>
  <si>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</si>
  <si>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</si>
  <si>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</si>
  <si>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</si>
  <si>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</si>
  <si>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</si>
  <si>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</si>
  <si>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</si>
  <si>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</si>
  <si>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</si>
  <si>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</si>
  <si>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</si>
  <si>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</si>
  <si>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</si>
  <si>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</si>
  <si>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</si>
  <si>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</si>
  <si>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</si>
  <si>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</si>
  <si>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</si>
  <si>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</si>
  <si>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</si>
  <si>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</si>
  <si>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</si>
  <si>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</si>
  <si>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</si>
  <si>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</si>
  <si>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</si>
  <si>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</si>
  <si>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</si>
  <si>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</si>
  <si>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</si>
  <si>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</si>
  <si>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</si>
  <si>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</si>
  <si>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</si>
  <si>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</si>
  <si>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</si>
  <si>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</si>
  <si>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</si>
  <si>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</si>
  <si>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</si>
  <si>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</si>
  <si>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</si>
  <si>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</si>
  <si>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</si>
  <si>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</si>
  <si>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</si>
  <si>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</si>
  <si>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</si>
  <si>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</si>
  <si>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</si>
  <si>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</si>
  <si>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</si>
  <si>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</si>
  <si>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</si>
  <si>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</si>
  <si>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</si>
  <si>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</si>
  <si>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</si>
  <si>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</si>
  <si>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</si>
  <si>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</si>
  <si>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</si>
  <si>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</si>
  <si>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</si>
  <si>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</si>
  <si>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</si>
  <si>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</si>
  <si>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</si>
  <si>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</si>
  <si>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</si>
  <si>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</si>
  <si>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</si>
  <si>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</si>
  <si>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</si>
  <si>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</si>
  <si>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</si>
  <si>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</si>
  <si>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</si>
  <si>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</si>
  <si>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</si>
  <si>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</si>
  <si>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</si>
  <si>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</si>
  <si>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</si>
  <si>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</si>
  <si>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</si>
  <si>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</si>
  <si>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</si>
  <si>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</si>
  <si>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</si>
  <si>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</si>
  <si>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</si>
  <si>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</si>
  <si>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</si>
  <si>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</si>
  <si>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</si>
  <si>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</si>
  <si>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</si>
  <si>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</si>
  <si>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</si>
  <si>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</si>
  <si>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</si>
  <si>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</si>
  <si>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</si>
  <si>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</si>
  <si>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</si>
  <si>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</si>
  <si>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</si>
  <si>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</si>
  <si>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</si>
  <si>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</si>
  <si>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</si>
  <si>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</si>
  <si>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</si>
  <si>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</si>
  <si>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</si>
  <si>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</si>
  <si>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</si>
  <si>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</si>
  <si>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</si>
  <si>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</si>
  <si>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</si>
  <si>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</si>
  <si>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</si>
  <si>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</si>
  <si>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</si>
  <si>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</si>
  <si>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</si>
  <si>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</si>
  <si>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</si>
  <si>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</si>
  <si>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</si>
  <si>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</si>
  <si>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</si>
  <si>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</si>
  <si>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</si>
  <si>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</si>
  <si>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</si>
  <si>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</si>
  <si>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</si>
  <si>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</si>
  <si>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</si>
  <si>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</si>
  <si>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</si>
  <si>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</si>
  <si>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</si>
  <si>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</si>
  <si>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</si>
  <si>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</si>
  <si>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</si>
  <si>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</si>
  <si>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</si>
  <si>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</si>
  <si>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</si>
  <si>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</si>
  <si>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</si>
  <si>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</si>
  <si>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</si>
  <si>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</si>
  <si>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</si>
  <si>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</si>
  <si>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</si>
  <si>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</si>
  <si>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</si>
  <si>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</si>
  <si>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</si>
  <si>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</si>
  <si>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</si>
  <si>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</si>
  <si>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</si>
  <si>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</si>
  <si>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</si>
  <si>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</si>
  <si>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</si>
  <si>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</si>
  <si>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</si>
  <si>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</si>
  <si>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</si>
  <si>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</si>
  <si>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</si>
  <si>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</si>
  <si>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</si>
  <si>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</si>
  <si>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</si>
  <si>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</si>
  <si>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</si>
  <si>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</si>
  <si>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</si>
  <si>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</si>
  <si>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</si>
  <si>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</si>
  <si>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</si>
  <si>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</si>
  <si>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</si>
  <si>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</si>
  <si>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</si>
  <si>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</si>
  <si>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</si>
  <si>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</si>
  <si>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</si>
  <si>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</si>
  <si>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</si>
  <si>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</si>
  <si>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</si>
  <si>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</si>
  <si>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</si>
  <si>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</si>
  <si>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</si>
  <si>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</si>
  <si>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</si>
  <si>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</si>
  <si>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</si>
  <si>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</si>
  <si>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</si>
  <si>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</si>
  <si>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</si>
  <si>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</si>
  <si>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</si>
  <si>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</si>
  <si>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</si>
  <si>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</si>
  <si>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</si>
  <si>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</si>
  <si>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</si>
  <si>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</si>
  <si>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</si>
  <si>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</si>
  <si>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</si>
  <si>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</si>
  <si>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</si>
  <si>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</si>
  <si>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</si>
  <si>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</si>
  <si>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</si>
  <si>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</si>
  <si>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</si>
  <si>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</si>
  <si>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</si>
  <si>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</si>
  <si>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</si>
  <si>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</si>
  <si>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</si>
  <si>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</si>
  <si>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</si>
  <si>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</si>
  <si>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</si>
  <si>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</si>
  <si>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</si>
  <si>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</si>
  <si>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</si>
  <si>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</si>
  <si>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</si>
  <si>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</si>
  <si>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</si>
  <si>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</si>
  <si>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</si>
  <si>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</si>
  <si>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</si>
  <si>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</si>
  <si>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</si>
  <si>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</si>
  <si>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</si>
  <si>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</si>
  <si>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</si>
  <si>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</si>
  <si>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</si>
  <si>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</si>
  <si>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</si>
  <si>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</si>
  <si>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</si>
  <si>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</si>
  <si>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</si>
  <si>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</si>
  <si>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</si>
  <si>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</si>
  <si>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</si>
  <si>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</si>
  <si>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</si>
  <si>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</si>
  <si>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</si>
  <si>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</si>
  <si>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</si>
  <si>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</si>
  <si>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</si>
  <si>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</si>
  <si>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</si>
  <si>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</si>
  <si>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</si>
  <si>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</si>
  <si>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</si>
  <si>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</si>
  <si>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</si>
  <si>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</si>
  <si>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</si>
  <si>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</si>
  <si>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</si>
  <si>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</si>
  <si>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</si>
  <si>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</si>
  <si>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</si>
  <si>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</si>
  <si>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</si>
  <si>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</si>
  <si>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</si>
  <si>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</si>
  <si>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</si>
  <si>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</si>
  <si>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</si>
  <si>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</si>
  <si>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</si>
  <si>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</si>
  <si>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</si>
  <si>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</si>
  <si>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</si>
  <si>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</si>
  <si>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</si>
  <si>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</si>
  <si>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</si>
  <si>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</si>
  <si>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</si>
  <si>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</si>
  <si>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</si>
  <si>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</si>
  <si>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</si>
  <si>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</si>
  <si>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</si>
  <si>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</si>
  <si>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</si>
  <si>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</si>
  <si>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</si>
  <si>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</si>
  <si>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</si>
  <si>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</si>
  <si>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</si>
  <si>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</si>
  <si>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</si>
  <si>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</si>
  <si>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</si>
  <si>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</si>
  <si>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</si>
  <si>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</si>
  <si>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</si>
  <si>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</si>
  <si>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</si>
  <si>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</si>
  <si>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</si>
  <si>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</si>
  <si>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</si>
  <si>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</si>
  <si>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</si>
  <si>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</si>
  <si>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</si>
  <si>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</si>
  <si>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</si>
  <si>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</si>
  <si>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</si>
  <si>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</si>
  <si>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</si>
  <si>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</si>
  <si>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</si>
  <si>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</si>
  <si>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</si>
  <si>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</si>
  <si>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</si>
  <si>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</si>
  <si>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</si>
  <si>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</si>
  <si>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</si>
  <si>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</si>
  <si>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</si>
  <si>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</si>
  <si>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</si>
  <si>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</si>
  <si>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</si>
  <si>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</si>
  <si>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</si>
  <si>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</si>
  <si>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</si>
  <si>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</si>
  <si>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</si>
  <si>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</si>
  <si>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</si>
  <si>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</si>
  <si>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</si>
  <si>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</si>
  <si>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</si>
  <si>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</si>
  <si>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</si>
  <si>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</si>
  <si>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</si>
  <si>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</si>
  <si>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</si>
  <si>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</si>
  <si>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</si>
  <si>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</si>
  <si>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</si>
  <si>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</si>
  <si>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</si>
  <si>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</si>
  <si>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</si>
  <si>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</si>
  <si>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</si>
  <si>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</si>
  <si>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</si>
  <si>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</si>
  <si>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</si>
  <si>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</si>
  <si>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</si>
  <si>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</si>
  <si>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</si>
  <si>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</si>
  <si>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</si>
  <si>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</si>
  <si>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</si>
  <si>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</si>
  <si>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</si>
  <si>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</si>
  <si>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</si>
  <si>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</si>
  <si>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</si>
  <si>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</si>
  <si>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</si>
  <si>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</si>
  <si>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</si>
  <si>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</si>
  <si>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</si>
  <si>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</si>
  <si>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</si>
  <si>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</si>
  <si>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</si>
  <si>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</si>
  <si>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</si>
  <si>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</si>
  <si>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</si>
  <si>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</si>
  <si>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</si>
  <si>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</si>
  <si>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</si>
  <si>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</si>
  <si>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</si>
  <si>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</si>
  <si>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</si>
  <si>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</si>
  <si>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</si>
  <si>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</si>
  <si>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</si>
  <si>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</si>
  <si>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</si>
  <si>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</si>
  <si>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</si>
  <si>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</si>
  <si>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</si>
  <si>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</si>
  <si>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</si>
  <si>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</si>
  <si>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</si>
  <si>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</si>
  <si>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</si>
  <si>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</si>
  <si>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</si>
  <si>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</si>
  <si>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</si>
  <si>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</si>
  <si>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</si>
  <si>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</si>
  <si>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</si>
  <si>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</si>
  <si>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</si>
  <si>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</si>
  <si>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</si>
  <si>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</si>
  <si>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</si>
  <si>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</si>
  <si>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</si>
  <si>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</si>
  <si>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</si>
  <si>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</si>
  <si>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</si>
  <si>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</si>
  <si>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</si>
  <si>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</si>
  <si>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</si>
  <si>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</si>
  <si>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</si>
  <si>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</si>
  <si>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</si>
  <si>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</si>
  <si>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</si>
  <si>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</si>
  <si>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</si>
  <si>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</si>
  <si>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</si>
  <si>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</si>
  <si>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</si>
  <si>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</si>
  <si>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</si>
  <si>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</si>
  <si>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</si>
  <si>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</si>
  <si>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</si>
  <si>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</si>
  <si>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</si>
  <si>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</si>
  <si>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</si>
  <si>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</si>
  <si>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</si>
  <si>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</si>
  <si>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</si>
  <si>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</si>
  <si>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</si>
  <si>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</si>
  <si>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</si>
  <si>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</si>
  <si>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</si>
  <si>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</si>
  <si>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</si>
  <si>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</si>
  <si>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</si>
  <si>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</si>
  <si>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</si>
  <si>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</si>
  <si>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</si>
  <si>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</si>
  <si>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</si>
  <si>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</si>
  <si>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</si>
  <si>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</si>
  <si>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</si>
  <si>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</si>
  <si>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</si>
  <si>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</si>
  <si>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</si>
  <si>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</si>
  <si>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</si>
  <si>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</si>
  <si>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</si>
  <si>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</si>
  <si>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</si>
  <si>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</si>
  <si>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</si>
  <si>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</si>
  <si>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</si>
  <si>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</si>
  <si>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</si>
  <si>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</si>
  <si>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</si>
  <si>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</si>
  <si>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</si>
  <si>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</si>
  <si>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</si>
  <si>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</si>
  <si>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</si>
  <si>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</si>
  <si>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</si>
  <si>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</si>
  <si>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</si>
  <si>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</si>
  <si>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</si>
  <si>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</si>
  <si>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</si>
  <si>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</si>
  <si>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</si>
  <si>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</si>
  <si>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</si>
  <si>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</si>
  <si>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</si>
  <si>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</si>
  <si>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</si>
  <si>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</si>
  <si>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</si>
  <si>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</si>
  <si>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</si>
  <si>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</si>
  <si>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</si>
  <si>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</si>
  <si>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</si>
  <si>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</si>
  <si>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</si>
  <si>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</si>
  <si>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</si>
  <si>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</si>
  <si>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</si>
  <si>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</si>
  <si>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</si>
  <si>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</si>
  <si>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</si>
  <si>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</si>
  <si>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</si>
  <si>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</si>
  <si>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</si>
  <si>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</si>
  <si>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</si>
  <si>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</si>
  <si>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</si>
  <si>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</si>
  <si>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</si>
  <si>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</si>
  <si>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</si>
  <si>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</si>
  <si>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</si>
  <si>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</si>
  <si>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</si>
  <si>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</si>
  <si>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</si>
  <si>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</si>
  <si>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</si>
  <si>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</si>
  <si>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</si>
  <si>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</si>
  <si>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</si>
  <si>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</si>
  <si>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</si>
  <si>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</si>
  <si>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</si>
  <si>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</si>
  <si>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</si>
  <si>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</si>
  <si>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</si>
  <si>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</si>
  <si>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</si>
  <si>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</si>
  <si>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</si>
  <si>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</si>
  <si>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</si>
  <si>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</si>
  <si>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</si>
  <si>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</si>
  <si>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</si>
  <si>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</si>
  <si>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</si>
  <si>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</si>
  <si>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</si>
  <si>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</si>
  <si>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</si>
  <si>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</si>
  <si>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</si>
  <si>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</si>
  <si>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</si>
  <si>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</si>
  <si>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</si>
  <si>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</si>
  <si>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</si>
  <si>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</si>
  <si>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</si>
  <si>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</si>
  <si>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</si>
  <si>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</si>
  <si>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</si>
  <si>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</si>
  <si>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</si>
  <si>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</si>
  <si>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</si>
  <si>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</si>
  <si>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</si>
  <si>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</si>
  <si>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</si>
  <si>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</si>
  <si>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</si>
  <si>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</si>
  <si>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</si>
  <si>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</si>
  <si>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</si>
  <si>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</si>
  <si>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</si>
  <si>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</si>
  <si>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</si>
  <si>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</si>
  <si>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</si>
  <si>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</si>
  <si>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</si>
  <si>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</si>
  <si>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</si>
  <si>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</si>
  <si>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</si>
  <si>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</si>
  <si>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</si>
  <si>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</si>
  <si>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</si>
  <si>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</si>
  <si>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</si>
  <si>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</si>
  <si>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</si>
  <si>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</si>
  <si>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</si>
  <si>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</si>
  <si>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</si>
  <si>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</si>
  <si>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</si>
  <si>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</si>
  <si>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</si>
  <si>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</si>
  <si>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</si>
  <si>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</si>
  <si>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</si>
  <si>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</si>
  <si>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</si>
  <si>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</si>
  <si>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</si>
  <si>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</si>
  <si>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</si>
  <si>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</si>
  <si>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</si>
  <si>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</si>
  <si>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</si>
  <si>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</si>
  <si>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</si>
  <si>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</si>
  <si>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</si>
  <si>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</si>
  <si>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</si>
  <si>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</si>
  <si>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</si>
  <si>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</si>
  <si>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</si>
  <si>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</si>
  <si>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</si>
  <si>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</si>
  <si>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</si>
  <si>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</si>
  <si>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</si>
  <si>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</si>
  <si>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</si>
  <si>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</si>
  <si>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</si>
  <si>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</si>
  <si>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</si>
  <si>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</si>
  <si>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</si>
  <si>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</si>
  <si>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</si>
  <si>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</si>
  <si>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</si>
  <si>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</si>
  <si>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</si>
  <si>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</si>
  <si>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</si>
  <si>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</si>
  <si>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</si>
  <si>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</si>
  <si>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</si>
  <si>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</si>
  <si>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</si>
  <si>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</si>
  <si>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</si>
  <si>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</si>
  <si>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</si>
  <si>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</si>
  <si>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</si>
  <si>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</si>
  <si>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</si>
  <si>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</si>
  <si>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</si>
  <si>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</si>
  <si>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</si>
  <si>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</si>
  <si>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</si>
  <si>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</si>
  <si>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</si>
  <si>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</si>
  <si>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</si>
  <si>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</si>
  <si>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</si>
  <si>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</si>
  <si>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</si>
  <si>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</si>
  <si>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</si>
  <si>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</si>
  <si>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</si>
  <si>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</si>
  <si>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</si>
  <si>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</si>
  <si>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</si>
  <si>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</si>
  <si>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</si>
  <si>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</si>
  <si>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</si>
  <si>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</si>
  <si>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</si>
  <si>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</si>
  <si>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</si>
  <si>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</si>
  <si>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</si>
  <si>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</si>
  <si>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</si>
  <si>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</si>
  <si>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</si>
  <si>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</si>
  <si>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</si>
  <si>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</si>
  <si>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</si>
  <si>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</si>
  <si>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</si>
  <si>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</si>
  <si>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</si>
  <si>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</si>
  <si>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</si>
  <si>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</si>
  <si>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</si>
  <si>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</si>
  <si>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</si>
  <si>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</si>
  <si>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</si>
  <si>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</si>
  <si>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</si>
  <si>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</si>
  <si>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</si>
  <si>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</si>
  <si>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</si>
  <si>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</si>
  <si>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</si>
  <si>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</si>
  <si>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</si>
  <si>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</si>
  <si>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</si>
  <si>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</si>
  <si>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</si>
  <si>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</si>
  <si>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</si>
  <si>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</si>
  <si>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</si>
  <si>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</si>
  <si>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</si>
  <si>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</si>
  <si>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</si>
  <si>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</si>
  <si>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</si>
  <si>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</si>
  <si>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</si>
  <si>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</si>
  <si>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</si>
  <si>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</si>
  <si>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</si>
  <si>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</si>
  <si>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</si>
  <si>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</si>
  <si>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</si>
  <si>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</si>
  <si>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</si>
  <si>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</si>
  <si>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</si>
  <si>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</si>
  <si>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</si>
  <si>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</si>
  <si>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</si>
  <si>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</si>
  <si>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</si>
  <si>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</si>
  <si>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</si>
  <si>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</si>
  <si>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</si>
  <si>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</si>
  <si>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</si>
  <si>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</si>
  <si>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</si>
  <si>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</si>
  <si>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</si>
  <si>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</si>
  <si>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</si>
  <si>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</si>
  <si>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</si>
  <si>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</si>
  <si>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</si>
  <si>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</si>
  <si>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</si>
  <si>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</si>
  <si>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</si>
  <si>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</si>
  <si>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</si>
  <si>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</si>
  <si>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</si>
  <si>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</si>
  <si>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</si>
  <si>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</si>
  <si>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</si>
  <si>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</si>
  <si>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</si>
  <si>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</si>
  <si>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</si>
  <si>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</si>
  <si>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</si>
  <si>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</si>
  <si>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</si>
  <si>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</si>
  <si>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</si>
  <si>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</si>
  <si>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</si>
  <si>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</si>
  <si>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</si>
  <si>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</si>
  <si>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</si>
  <si>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</si>
  <si>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</si>
  <si>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</si>
  <si>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</si>
  <si>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</si>
  <si>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</si>
  <si>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</si>
  <si>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</si>
  <si>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</si>
  <si>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</si>
  <si>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</si>
  <si>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</si>
  <si>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</si>
  <si>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</si>
  <si>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</si>
  <si>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</si>
  <si>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</si>
  <si>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</si>
  <si>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</si>
  <si>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</si>
  <si>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</si>
  <si>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</si>
  <si>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</si>
  <si>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</si>
  <si>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</si>
  <si>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</si>
  <si>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</si>
  <si>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</si>
  <si>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</si>
  <si>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</si>
  <si>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</si>
  <si>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</si>
  <si>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</si>
  <si>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</si>
  <si>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</si>
  <si>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</si>
  <si>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</si>
  <si>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</si>
  <si>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</si>
  <si>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</si>
  <si>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</si>
  <si>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</si>
  <si>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</si>
  <si>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</si>
  <si>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</si>
  <si>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</si>
  <si>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</si>
  <si>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</si>
  <si>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</si>
  <si>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</si>
  <si>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</si>
  <si>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</si>
  <si>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</si>
  <si>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</si>
  <si>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</si>
  <si>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</si>
  <si>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</si>
  <si>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</si>
  <si>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</si>
  <si>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</si>
  <si>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</si>
  <si>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</si>
  <si>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</si>
  <si>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</si>
  <si>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</si>
  <si>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</si>
  <si>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</si>
  <si>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</si>
  <si>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</si>
  <si>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</si>
  <si>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</si>
  <si>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</si>
  <si>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</si>
  <si>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</si>
  <si>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</si>
  <si>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</si>
  <si>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</si>
  <si>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</si>
  <si>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</si>
  <si>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</si>
  <si>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</si>
  <si>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</si>
  <si>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</si>
  <si>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</si>
  <si>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</si>
  <si>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</si>
  <si>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</si>
  <si>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</si>
  <si>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</si>
  <si>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</si>
  <si>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</si>
  <si>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</si>
  <si>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</si>
  <si>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</si>
  <si>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</si>
  <si>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</si>
  <si>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</si>
  <si>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</si>
  <si>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</si>
  <si>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</si>
  <si>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</si>
  <si>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</si>
  <si>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</si>
  <si>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</si>
  <si>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</si>
  <si>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</si>
  <si>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</si>
  <si>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</si>
  <si>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</si>
  <si>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</si>
  <si>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</si>
  <si>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</si>
  <si>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</si>
  <si>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</si>
  <si>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</si>
  <si>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</si>
  <si>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</si>
  <si>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</si>
  <si>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</si>
  <si>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</si>
  <si>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</si>
  <si>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</si>
  <si>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</si>
  <si>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</si>
  <si>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</si>
  <si>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</si>
  <si>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</si>
  <si>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</si>
  <si>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</si>
  <si>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</si>
  <si>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</si>
  <si>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</si>
  <si>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</si>
  <si>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</si>
  <si>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</si>
  <si>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</si>
  <si>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</si>
  <si>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</si>
  <si>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</si>
  <si>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</si>
  <si>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</si>
  <si>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</si>
  <si>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</si>
  <si>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</si>
  <si>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</si>
  <si>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</si>
  <si>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</si>
  <si>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</si>
  <si>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</si>
  <si>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</si>
  <si>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</si>
  <si>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</si>
  <si>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</si>
  <si>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</si>
  <si>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</si>
  <si>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</si>
  <si>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</si>
  <si>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</si>
  <si>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</si>
  <si>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</si>
  <si>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</si>
  <si>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</si>
  <si>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</si>
  <si>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</si>
  <si>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</si>
  <si>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</si>
  <si>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</si>
  <si>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</si>
  <si>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</si>
  <si>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</si>
  <si>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</si>
  <si>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</si>
  <si>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</si>
  <si>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</si>
  <si>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</si>
  <si>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</si>
  <si>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</si>
  <si>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</si>
  <si>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</si>
  <si>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</si>
  <si>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</si>
  <si>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</si>
  <si>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</si>
  <si>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</si>
  <si>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</si>
  <si>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</si>
  <si>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</si>
  <si>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</si>
  <si>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</si>
  <si>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</si>
  <si>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</si>
  <si>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</si>
  <si>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</si>
  <si>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</si>
  <si>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</si>
  <si>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</si>
  <si>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</si>
  <si>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</si>
  <si>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</si>
  <si>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</si>
  <si>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</si>
  <si>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</si>
  <si>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</si>
  <si>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</si>
  <si>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</si>
  <si>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</si>
  <si>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</si>
  <si>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</si>
  <si>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</si>
  <si>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</si>
  <si>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</si>
  <si>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</si>
  <si>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</si>
  <si>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</si>
  <si>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</si>
  <si>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</si>
  <si>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</si>
  <si>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</si>
  <si>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</si>
  <si>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</si>
  <si>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</si>
  <si>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</si>
  <si>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</si>
  <si>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</si>
  <si>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</si>
  <si>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</si>
  <si>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</si>
  <si>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</si>
  <si>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</si>
  <si>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</si>
  <si>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</si>
  <si>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</si>
  <si>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</si>
  <si>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</si>
  <si>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</si>
  <si>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</si>
  <si>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</si>
  <si>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</si>
  <si>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</si>
  <si>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</si>
  <si>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</si>
  <si>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</si>
  <si>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</si>
  <si>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</si>
  <si>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</si>
  <si>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</si>
  <si>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</si>
  <si>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</si>
  <si>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</si>
  <si>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</si>
  <si>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</si>
  <si>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</si>
  <si>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</si>
  <si>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</si>
  <si>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</si>
  <si>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</si>
  <si>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</si>
  <si>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</si>
  <si>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</si>
  <si>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</si>
  <si>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</si>
  <si>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</si>
  <si>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</si>
  <si>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</si>
  <si>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</si>
  <si>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</si>
  <si>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</si>
  <si>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</si>
  <si>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</si>
  <si>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</si>
  <si>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</si>
  <si>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</si>
  <si>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</si>
  <si>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</si>
  <si>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</si>
  <si>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</si>
  <si>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</si>
  <si>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</si>
  <si>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</si>
  <si>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</si>
  <si>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</si>
  <si>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</si>
  <si>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</si>
  <si>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</si>
  <si>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</si>
  <si>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</si>
  <si>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</si>
  <si>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</si>
  <si>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</si>
  <si>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</si>
  <si>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</si>
  <si>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</si>
  <si>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</si>
  <si>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</si>
  <si>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</si>
  <si>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</si>
  <si>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</si>
  <si>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</si>
  <si>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</si>
  <si>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</si>
  <si>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</si>
  <si>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</si>
  <si>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</si>
  <si>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</si>
  <si>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</si>
  <si>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</si>
  <si>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</si>
  <si>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</si>
  <si>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</si>
  <si>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</si>
  <si>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</si>
  <si>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</si>
  <si>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</si>
  <si>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</si>
  <si>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</si>
  <si>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</si>
  <si>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</si>
  <si>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</si>
  <si>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</si>
  <si>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</si>
  <si>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</si>
  <si>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</si>
  <si>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</si>
  <si>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</si>
  <si>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</si>
  <si>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</si>
  <si>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</si>
  <si>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</si>
  <si>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</si>
  <si>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</si>
  <si>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</si>
  <si>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</si>
  <si>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</si>
  <si>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</si>
  <si>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</si>
  <si>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</si>
  <si>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</si>
  <si>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</si>
  <si>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</si>
  <si>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</si>
  <si>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</si>
  <si>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</si>
  <si>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</si>
  <si>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</si>
  <si>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</si>
  <si>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</si>
  <si>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</si>
  <si>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</si>
  <si>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</si>
  <si>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</si>
  <si>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</si>
  <si>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</si>
  <si>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</si>
  <si>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</si>
  <si>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</si>
  <si>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</si>
  <si>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</si>
  <si>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</si>
  <si>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</si>
  <si>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</si>
  <si>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</si>
  <si>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</si>
  <si>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</si>
  <si>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</si>
  <si>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</si>
  <si>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</si>
  <si>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</si>
  <si>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</si>
  <si>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</si>
  <si>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</si>
  <si>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</si>
  <si>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</si>
  <si>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</si>
  <si>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</si>
  <si>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</si>
  <si>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</si>
  <si>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</si>
  <si>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</si>
  <si>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</si>
  <si>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</si>
  <si>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</si>
  <si>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</si>
  <si>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</si>
  <si>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</si>
  <si>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</si>
  <si>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</si>
  <si>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</si>
  <si>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</si>
  <si>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</si>
  <si>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</si>
  <si>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</si>
  <si>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</si>
  <si>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</si>
  <si>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</si>
  <si>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</si>
  <si>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</si>
  <si>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</si>
  <si>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</si>
  <si>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</si>
  <si>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</si>
  <si>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</si>
  <si>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</si>
  <si>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</si>
  <si>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</si>
  <si>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</si>
  <si>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</si>
  <si>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</si>
  <si>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</si>
  <si>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</si>
  <si>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</si>
  <si>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</si>
  <si>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</si>
  <si>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</si>
  <si>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</si>
  <si>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</si>
  <si>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</si>
  <si>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</si>
  <si>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</si>
  <si>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</si>
  <si>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</si>
  <si>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</si>
  <si>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</si>
  <si>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</si>
  <si>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</si>
  <si>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</si>
  <si>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</si>
  <si>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</si>
  <si>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</si>
  <si>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</si>
  <si>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</si>
  <si>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</si>
  <si>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</si>
  <si>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</si>
  <si>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</si>
  <si>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</si>
  <si>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</si>
  <si>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</si>
  <si>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</si>
  <si>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</si>
  <si>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</si>
  <si>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</si>
  <si>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</si>
  <si>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</si>
  <si>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</si>
  <si>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</si>
  <si>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</si>
  <si>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</si>
  <si>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</si>
  <si>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</si>
  <si>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</si>
  <si>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</si>
  <si>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</si>
  <si>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</si>
  <si>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</si>
  <si>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</si>
  <si>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</si>
  <si>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</si>
  <si>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</si>
  <si>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</si>
  <si>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</si>
  <si>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</si>
  <si>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</si>
  <si>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</si>
  <si>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</si>
  <si>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</si>
  <si>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</si>
  <si>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</si>
  <si>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</si>
  <si>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</si>
  <si>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</si>
  <si>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</si>
  <si>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</si>
  <si>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</si>
  <si>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</si>
  <si>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</si>
  <si>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</si>
  <si>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</si>
  <si>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</si>
  <si>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</si>
  <si>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</si>
  <si>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</si>
  <si>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</si>
  <si>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</si>
  <si>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</si>
  <si>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</si>
  <si>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</si>
  <si>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</si>
  <si>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</si>
  <si>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</si>
  <si>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</si>
  <si>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</si>
  <si>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</si>
  <si>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</si>
  <si>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</si>
  <si>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</si>
  <si>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</si>
  <si>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</si>
  <si>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</si>
  <si>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</si>
  <si>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</si>
  <si>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</si>
  <si>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</si>
  <si>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</si>
  <si>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</si>
  <si>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</si>
  <si>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</si>
  <si>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</si>
  <si>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</si>
  <si>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</si>
  <si>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</si>
  <si>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</si>
  <si>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</si>
  <si>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</si>
  <si>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</si>
  <si>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</si>
  <si>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</si>
  <si>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</si>
  <si>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</si>
  <si>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</si>
  <si>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</si>
  <si>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</si>
  <si>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</si>
  <si>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</si>
  <si>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</si>
  <si>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</si>
  <si>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</si>
  <si>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</si>
  <si>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</si>
  <si>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</si>
  <si>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</si>
  <si>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</si>
  <si>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</si>
  <si>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</si>
  <si>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</si>
  <si>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</si>
  <si>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</si>
  <si>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</si>
  <si>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</si>
  <si>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</si>
  <si>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</si>
  <si>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</si>
  <si>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</si>
  <si>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</si>
  <si>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</si>
  <si>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</si>
  <si>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</si>
  <si>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</si>
  <si>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</si>
  <si>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</si>
  <si>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</si>
  <si>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</si>
  <si>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</si>
  <si>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</si>
  <si>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</si>
  <si>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</si>
  <si>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</si>
  <si>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</si>
  <si>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</si>
  <si>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</si>
  <si>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</si>
  <si>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</si>
  <si>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</si>
  <si>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</si>
  <si>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</si>
  <si>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</si>
  <si>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</si>
  <si>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</si>
  <si>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</si>
  <si>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</si>
  <si>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</si>
  <si>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</si>
  <si>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</si>
  <si>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</si>
  <si>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</si>
  <si>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</si>
  <si>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</si>
  <si>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</si>
  <si>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</si>
  <si>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</si>
  <si>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</si>
  <si>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</si>
  <si>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</si>
  <si>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</si>
  <si>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</si>
  <si>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</si>
  <si>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</si>
  <si>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</si>
  <si>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</si>
  <si>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</si>
  <si>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</si>
  <si>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</si>
  <si>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</si>
  <si>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</si>
  <si>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</si>
  <si>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</si>
  <si>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</si>
  <si>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</si>
  <si>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</si>
  <si>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</si>
  <si>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</si>
  <si>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</si>
  <si>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</si>
  <si>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</si>
  <si>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</si>
  <si>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</si>
  <si>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</si>
  <si>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</si>
  <si>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</si>
  <si>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</si>
  <si>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</si>
  <si>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</si>
  <si>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</si>
  <si>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</si>
  <si>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</si>
  <si>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</si>
  <si>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</si>
  <si>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</si>
  <si>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</si>
  <si>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</si>
  <si>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</si>
  <si>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</si>
  <si>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</si>
  <si>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</si>
  <si>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</si>
  <si>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</si>
  <si>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</si>
  <si>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</si>
  <si>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</si>
  <si>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</si>
  <si>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</si>
  <si>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</si>
  <si>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</si>
  <si>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</si>
  <si>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</si>
  <si>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</si>
  <si>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</si>
  <si>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</si>
  <si>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</si>
  <si>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</si>
  <si>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</si>
  <si>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</si>
  <si>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</si>
  <si>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</si>
  <si>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</si>
  <si>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</si>
  <si>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</si>
  <si>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</si>
  <si>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</si>
  <si>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</si>
  <si>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</si>
  <si>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</si>
  <si>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</si>
  <si>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</si>
  <si>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</si>
  <si>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</si>
  <si>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</si>
  <si>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</si>
  <si>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</si>
  <si>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</si>
  <si>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</si>
  <si>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</si>
  <si>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</si>
  <si>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</si>
  <si>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</si>
  <si>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</si>
  <si>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</si>
  <si>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</si>
  <si>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</si>
  <si>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</si>
  <si>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</si>
  <si>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</si>
  <si>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</si>
  <si>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</si>
  <si>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</si>
  <si>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</si>
  <si>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</si>
  <si>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</si>
  <si>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</si>
  <si>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</si>
  <si>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</si>
  <si>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</si>
  <si>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</si>
  <si>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</si>
  <si>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</si>
  <si>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</si>
  <si>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</si>
  <si>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</si>
  <si>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</si>
  <si>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</si>
  <si>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</si>
  <si>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</si>
  <si>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</si>
  <si>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</si>
  <si>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</si>
  <si>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</si>
  <si>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</si>
  <si>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</si>
  <si>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</si>
  <si>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</si>
  <si>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</si>
  <si>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</si>
  <si>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</si>
  <si>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</si>
  <si>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</si>
  <si>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</si>
  <si>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</si>
  <si>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</si>
  <si>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</si>
  <si>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</si>
  <si>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</si>
  <si>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</si>
  <si>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</si>
  <si>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</si>
  <si>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</si>
  <si>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</si>
  <si>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</si>
  <si>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</si>
  <si>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</si>
  <si>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</si>
  <si>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</si>
  <si>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</si>
  <si>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</si>
  <si>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</si>
  <si>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</si>
  <si>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</si>
  <si>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</si>
  <si>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</si>
  <si>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</si>
  <si>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</si>
  <si>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</si>
  <si>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</si>
  <si>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</si>
  <si>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</si>
  <si>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</si>
  <si>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</si>
  <si>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</si>
  <si>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</si>
  <si>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</si>
  <si>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</si>
  <si>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</si>
  <si>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</si>
  <si>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</si>
  <si>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</si>
  <si>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</si>
  <si>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</si>
  <si>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</si>
  <si>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</si>
  <si>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</si>
  <si>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</si>
  <si>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</si>
  <si>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</si>
  <si>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</si>
  <si>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</si>
  <si>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</si>
  <si>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</si>
  <si>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</si>
  <si>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</si>
  <si>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</si>
  <si>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</si>
  <si>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</si>
  <si>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</si>
  <si>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</si>
  <si>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</si>
  <si>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</si>
  <si>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</si>
  <si>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</si>
  <si>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</si>
  <si>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</si>
  <si>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</si>
  <si>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</si>
  <si>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</si>
  <si>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</si>
  <si>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</si>
  <si>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</si>
  <si>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</si>
  <si>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</si>
  <si>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</si>
  <si>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</si>
  <si>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</si>
  <si>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</si>
  <si>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</si>
  <si>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</si>
  <si>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</si>
  <si>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</si>
  <si>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</si>
  <si>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</si>
  <si>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</si>
  <si>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</si>
  <si>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</si>
  <si>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</si>
  <si>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</si>
  <si>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</si>
  <si>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</si>
  <si>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</si>
  <si>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</si>
  <si>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</si>
  <si>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</si>
  <si>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</si>
  <si>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</si>
  <si>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</si>
  <si>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</si>
  <si>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</si>
  <si>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</si>
  <si>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</si>
  <si>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</si>
  <si>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</si>
  <si>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</si>
  <si>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</si>
  <si>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</si>
  <si>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</si>
  <si>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</si>
  <si>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</si>
  <si>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</si>
  <si>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</si>
  <si>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</si>
  <si>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</si>
  <si>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</si>
  <si>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</si>
  <si>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</si>
  <si>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</si>
  <si>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</si>
  <si>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</si>
  <si>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</si>
  <si>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</si>
  <si>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</si>
  <si>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</si>
  <si>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</si>
  <si>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</si>
  <si>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</si>
  <si>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</si>
  <si>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</si>
  <si>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</si>
  <si>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</si>
  <si>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</si>
  <si>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</si>
  <si>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</si>
  <si>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</si>
  <si>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</si>
  <si>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</si>
  <si>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</si>
  <si>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</si>
  <si>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</si>
  <si>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</si>
  <si>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</si>
  <si>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</si>
  <si>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</si>
  <si>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</si>
  <si>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</si>
  <si>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</si>
  <si>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</si>
  <si>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</si>
  <si>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</si>
  <si>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</si>
  <si>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</si>
  <si>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</si>
  <si>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</si>
  <si>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</si>
  <si>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</si>
  <si>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</si>
  <si>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</si>
  <si>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</si>
  <si>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</si>
  <si>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</si>
  <si>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</si>
  <si>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</si>
  <si>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</si>
  <si>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</si>
  <si>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</si>
  <si>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</si>
  <si>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</si>
  <si>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</si>
  <si>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</si>
  <si>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</si>
  <si>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</si>
  <si>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</si>
  <si>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</si>
  <si>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</si>
  <si>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</si>
  <si>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</si>
  <si>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</si>
  <si>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</si>
  <si>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</si>
  <si>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</si>
  <si>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</si>
  <si>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</si>
  <si>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</si>
  <si>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</si>
  <si>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</si>
  <si>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</si>
  <si>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</si>
  <si>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</si>
  <si>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</si>
  <si>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</si>
  <si>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</si>
  <si>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</si>
  <si>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</si>
  <si>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</si>
  <si>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</si>
  <si>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</si>
  <si>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</si>
  <si>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</si>
  <si>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</si>
  <si>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</si>
  <si>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</si>
  <si>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</si>
  <si>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</si>
  <si>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</si>
  <si>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</si>
  <si>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</si>
  <si>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</si>
  <si>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</si>
  <si>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</si>
  <si>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</si>
  <si>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</si>
  <si>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</si>
  <si>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</si>
  <si>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</si>
  <si>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</si>
  <si>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</si>
  <si>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</si>
  <si>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</si>
  <si>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</si>
  <si>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</si>
  <si>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</si>
  <si>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</si>
  <si>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</si>
  <si>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</si>
  <si>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</si>
  <si>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</si>
  <si>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</si>
  <si>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</si>
  <si>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</si>
  <si>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</si>
  <si>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</si>
  <si>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</si>
  <si>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</si>
  <si>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</si>
  <si>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</si>
  <si>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</si>
  <si>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</si>
  <si>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</si>
  <si>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</si>
  <si>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</si>
  <si>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</si>
  <si>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</si>
  <si>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</si>
  <si>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</si>
  <si>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</si>
  <si>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</si>
  <si>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</si>
  <si>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</si>
  <si>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</si>
  <si>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</si>
  <si>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</si>
  <si>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</si>
  <si>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</si>
  <si>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</si>
  <si>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</si>
  <si>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</si>
  <si>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</si>
  <si>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</si>
  <si>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</si>
  <si>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</si>
  <si>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</si>
  <si>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</si>
  <si>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</si>
  <si>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</si>
  <si>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</si>
  <si>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</si>
  <si>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</si>
  <si>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</si>
  <si>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</si>
  <si>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</si>
  <si>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</si>
  <si>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</si>
  <si>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</si>
  <si>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</si>
  <si>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</si>
  <si>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</si>
  <si>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</si>
  <si>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</si>
  <si>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</si>
  <si>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</si>
  <si>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</si>
  <si>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</si>
  <si>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</si>
  <si>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</si>
  <si>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</si>
  <si>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</si>
  <si>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</si>
  <si>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</si>
  <si>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</si>
  <si>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</si>
  <si>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</si>
  <si>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</si>
  <si>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</si>
  <si>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</si>
  <si>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</si>
  <si>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</si>
  <si>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</si>
  <si>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</si>
  <si>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</si>
  <si>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</si>
  <si>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</si>
  <si>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</si>
  <si>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</si>
  <si>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</si>
  <si>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</si>
  <si>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</si>
  <si>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</si>
  <si>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</si>
  <si>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</si>
  <si>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</si>
  <si>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</si>
  <si>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</si>
  <si>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</si>
  <si>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</si>
  <si>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</si>
  <si>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</si>
  <si>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</si>
  <si>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</si>
  <si>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</si>
  <si>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</si>
  <si>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</si>
  <si>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</si>
  <si>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</si>
  <si>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</si>
  <si>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</si>
  <si>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</si>
  <si>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</si>
  <si>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</si>
  <si>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</si>
  <si>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</si>
  <si>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</si>
  <si>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</si>
  <si>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</si>
  <si>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</si>
  <si>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</si>
  <si>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</si>
  <si>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</si>
  <si>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</si>
  <si>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</si>
  <si>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</si>
  <si>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</si>
  <si>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</si>
  <si>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</si>
  <si>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</si>
  <si>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</si>
  <si>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</si>
  <si>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</si>
  <si>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</si>
  <si>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</si>
  <si>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</si>
  <si>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</si>
  <si>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</si>
  <si>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</si>
  <si>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</si>
  <si>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</si>
  <si>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</si>
  <si>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</si>
  <si>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</si>
  <si>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</si>
  <si>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</si>
  <si>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</si>
  <si>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</si>
  <si>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</si>
  <si>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</si>
  <si>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</si>
  <si>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</si>
  <si>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</si>
  <si>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</si>
  <si>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</si>
  <si>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</si>
  <si>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</si>
  <si>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</si>
  <si>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</si>
  <si>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</si>
  <si>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</si>
  <si>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</si>
  <si>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</si>
  <si>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</si>
  <si>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</si>
  <si>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</si>
  <si>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</si>
  <si>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</si>
  <si>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</si>
  <si>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</si>
  <si>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</si>
  <si>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</si>
  <si>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</si>
  <si>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</si>
  <si>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</si>
  <si>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</si>
  <si>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</si>
  <si>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</si>
  <si>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</si>
  <si>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</si>
  <si>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</si>
  <si>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</si>
  <si>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</si>
  <si>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</si>
  <si>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</si>
  <si>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</si>
  <si>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</si>
  <si>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</si>
  <si>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</si>
  <si>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</si>
  <si>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</si>
  <si>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</si>
  <si>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</si>
  <si>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</si>
  <si>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</si>
  <si>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</si>
  <si>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</si>
  <si>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</si>
  <si>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</si>
  <si>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</si>
  <si>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</si>
  <si>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</si>
  <si>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</si>
  <si>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</si>
  <si>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</si>
  <si>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</si>
  <si>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</si>
  <si>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</si>
  <si>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</si>
  <si>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</si>
  <si>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</si>
  <si>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</si>
  <si>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</si>
  <si>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</si>
  <si>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</si>
  <si>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</si>
  <si>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</si>
  <si>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</si>
  <si>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</si>
  <si>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</si>
  <si>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</si>
  <si>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</si>
  <si>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</si>
  <si>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</si>
  <si>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</si>
  <si>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</si>
  <si>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</si>
  <si>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</si>
  <si>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</si>
  <si>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</si>
  <si>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</si>
  <si>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</si>
  <si>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</si>
  <si>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</si>
  <si>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</si>
  <si>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</si>
  <si>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</si>
  <si>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</si>
  <si>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</si>
  <si>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</si>
  <si>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</si>
  <si>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</si>
  <si>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</si>
  <si>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</si>
  <si>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</si>
  <si>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</si>
  <si>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</si>
  <si>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</si>
  <si>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</si>
  <si>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</si>
  <si>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</si>
  <si>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</si>
  <si>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</si>
  <si>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</si>
  <si>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</si>
  <si>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</si>
  <si>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</si>
  <si>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</si>
  <si>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</si>
  <si>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</si>
  <si>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</si>
  <si>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</si>
  <si>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</si>
  <si>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</si>
  <si>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</si>
  <si>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</si>
  <si>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</si>
  <si>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</si>
  <si>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</si>
  <si>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</si>
  <si>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</si>
  <si>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</si>
  <si>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</si>
  <si>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</si>
  <si>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</si>
  <si>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</si>
  <si>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</si>
  <si>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</si>
  <si>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</si>
  <si>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</si>
  <si>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</si>
  <si>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</si>
  <si>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</si>
  <si>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</si>
  <si>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</si>
  <si>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</si>
  <si>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</si>
  <si>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</si>
  <si>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</si>
  <si>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</si>
  <si>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</si>
  <si>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</si>
  <si>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</si>
  <si>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</si>
  <si>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</si>
  <si>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</si>
  <si>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</si>
  <si>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</si>
  <si>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</si>
  <si>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</si>
  <si>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</si>
  <si>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</si>
  <si>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</si>
  <si>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</si>
  <si>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</si>
  <si>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</si>
  <si>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</si>
  <si>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</si>
  <si>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</si>
  <si>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</si>
  <si>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</si>
  <si>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</si>
  <si>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</si>
  <si>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</si>
  <si>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</si>
  <si>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</si>
  <si>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</si>
  <si>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</si>
  <si>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</si>
  <si>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</si>
  <si>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</si>
  <si>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</si>
  <si>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</si>
  <si>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</si>
  <si>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</si>
  <si>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</si>
  <si>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</si>
  <si>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</si>
  <si>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</si>
  <si>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</si>
  <si>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</si>
  <si>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</si>
  <si>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</si>
  <si>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</si>
  <si>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</si>
  <si>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</si>
  <si>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</si>
  <si>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</si>
  <si>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</si>
  <si>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</si>
  <si>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</si>
  <si>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</si>
  <si>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</si>
  <si>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</si>
  <si>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</si>
  <si>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</si>
  <si>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</si>
  <si>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</si>
  <si>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</si>
  <si>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</si>
  <si>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</si>
  <si>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</si>
  <si>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</si>
  <si>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</si>
  <si>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</si>
  <si>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</si>
  <si>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</si>
  <si>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</si>
  <si>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</si>
  <si>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</si>
  <si>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</si>
  <si>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</si>
  <si>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</si>
  <si>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</si>
  <si>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</si>
  <si>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</si>
  <si>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</si>
  <si>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</si>
  <si>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</si>
  <si>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</si>
  <si>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</si>
  <si>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</si>
  <si>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</si>
  <si>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</si>
  <si>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</si>
  <si>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</si>
  <si>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</si>
  <si>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</si>
  <si>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</si>
  <si>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</si>
  <si>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</si>
  <si>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</si>
  <si>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</si>
  <si>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</si>
  <si>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</si>
  <si>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</si>
  <si>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</si>
  <si>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</si>
  <si>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</si>
  <si>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</si>
  <si>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</si>
  <si>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</si>
  <si>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</si>
  <si>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</si>
  <si>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</si>
  <si>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</si>
  <si>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</si>
  <si>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</si>
  <si>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</si>
  <si>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</si>
  <si>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</si>
  <si>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</si>
  <si>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</si>
  <si>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</si>
  <si>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</si>
  <si>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</si>
  <si>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</si>
  <si>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</si>
  <si>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</si>
  <si>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</si>
  <si>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</si>
  <si>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</si>
  <si>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</si>
  <si>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</si>
  <si>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</si>
  <si>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</si>
  <si>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</si>
  <si>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</si>
  <si>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</si>
  <si>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</si>
  <si>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</si>
  <si>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</si>
  <si>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</si>
  <si>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</si>
  <si>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</si>
  <si>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</si>
  <si>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</si>
  <si>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</si>
  <si>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</si>
  <si>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</si>
  <si>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</si>
  <si>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</si>
  <si>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</si>
  <si>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</si>
  <si>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</si>
  <si>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</si>
  <si>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</si>
  <si>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</si>
  <si>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</si>
  <si>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</si>
  <si>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</si>
  <si>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</si>
  <si>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</si>
  <si>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</si>
  <si>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</si>
  <si>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</si>
  <si>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</si>
  <si>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</si>
  <si>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</si>
  <si>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</si>
  <si>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</si>
  <si>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</si>
  <si>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</si>
  <si>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</si>
  <si>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</si>
  <si>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</si>
  <si>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</si>
  <si>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</si>
  <si>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</si>
  <si>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</si>
  <si>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</si>
  <si>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</si>
  <si>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</si>
  <si>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</si>
  <si>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</si>
  <si>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</si>
  <si>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</si>
  <si>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</si>
  <si>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</si>
  <si>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</si>
  <si>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</si>
  <si>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</si>
  <si>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</si>
  <si>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</si>
  <si>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</si>
  <si>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</si>
  <si>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</si>
  <si>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</si>
  <si>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</si>
  <si>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</si>
  <si>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</si>
  <si>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</si>
  <si>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</si>
  <si>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</si>
  <si>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</si>
  <si>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</si>
  <si>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</si>
  <si>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</si>
  <si>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</si>
  <si>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</si>
  <si>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</si>
  <si>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</si>
  <si>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</si>
  <si>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</si>
  <si>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</si>
  <si>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</si>
  <si>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</si>
  <si>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</si>
  <si>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</si>
  <si>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</si>
  <si>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</si>
  <si>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</si>
  <si>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</si>
  <si>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</si>
  <si>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</si>
  <si>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</si>
  <si>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</si>
  <si>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</si>
  <si>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</si>
  <si>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</si>
  <si>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</si>
  <si>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</si>
  <si>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</si>
  <si>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</si>
  <si>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</si>
  <si>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</si>
  <si>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</si>
  <si>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</si>
  <si>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</si>
  <si>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</si>
  <si>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</si>
  <si>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</si>
  <si>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</si>
  <si>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</si>
  <si>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</si>
  <si>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</si>
  <si>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</si>
  <si>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</si>
  <si>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</si>
  <si>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</si>
  <si>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</si>
  <si>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</si>
  <si>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</si>
  <si>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</si>
  <si>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</si>
  <si>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</si>
  <si>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</si>
  <si>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</si>
  <si>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</si>
  <si>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</si>
  <si>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</si>
  <si>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</si>
  <si>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</si>
  <si>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</si>
  <si>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</si>
  <si>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</si>
  <si>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</si>
  <si>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</si>
  <si>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</si>
  <si>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</si>
  <si>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</si>
  <si>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</si>
  <si>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</si>
  <si>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</si>
  <si>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</si>
  <si>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</si>
  <si>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</si>
  <si>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</si>
  <si>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</si>
  <si>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</si>
  <si>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</si>
  <si>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</si>
  <si>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</si>
  <si>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</si>
  <si>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</si>
  <si>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</si>
  <si>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</si>
  <si>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</si>
  <si>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</si>
  <si>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</si>
  <si>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</si>
  <si>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</si>
  <si>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</si>
  <si>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</si>
  <si>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</si>
  <si>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</si>
  <si>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</si>
  <si>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</si>
  <si>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</si>
  <si>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</si>
  <si>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</si>
  <si>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</si>
  <si>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</si>
  <si>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</si>
  <si>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</si>
  <si>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</si>
  <si>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</si>
  <si>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</si>
  <si>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</si>
  <si>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</si>
  <si>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</si>
  <si>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</si>
  <si>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</si>
  <si>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</si>
  <si>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</si>
  <si>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</si>
  <si>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</si>
  <si>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</si>
  <si>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</si>
  <si>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</si>
  <si>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</si>
  <si>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</si>
  <si>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</si>
  <si>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</si>
  <si>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</si>
  <si>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</si>
  <si>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</si>
  <si>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</si>
  <si>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</si>
  <si>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</si>
  <si>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</si>
  <si>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</si>
  <si>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</si>
  <si>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</si>
  <si>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</si>
  <si>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</si>
  <si>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</si>
  <si>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</si>
  <si>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</si>
  <si>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</si>
  <si>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</si>
  <si>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</si>
  <si>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</si>
  <si>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</si>
  <si>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</si>
  <si>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</si>
  <si>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</si>
  <si>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</si>
  <si>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</si>
  <si>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</si>
  <si>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</si>
  <si>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</si>
  <si>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</si>
  <si>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</si>
  <si>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</si>
  <si>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</si>
  <si>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</si>
  <si>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</si>
  <si>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</si>
  <si>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</si>
  <si>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</si>
  <si>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</si>
  <si>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</si>
  <si>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</si>
  <si>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</si>
  <si>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</si>
  <si>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</si>
  <si>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</si>
  <si>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</si>
  <si>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</si>
  <si>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</si>
  <si>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</si>
  <si>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</si>
  <si>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</si>
  <si>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</si>
  <si>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</si>
  <si>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</si>
  <si>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</si>
  <si>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</si>
  <si>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</si>
  <si>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</si>
  <si>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</si>
  <si>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</si>
  <si>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</si>
  <si>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</si>
  <si>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</si>
  <si>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</si>
  <si>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</si>
  <si>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</si>
  <si>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</si>
  <si>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</si>
  <si>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</si>
  <si>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</si>
  <si>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</si>
  <si>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</si>
  <si>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</si>
  <si>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</si>
  <si>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</si>
  <si>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</si>
  <si>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</si>
  <si>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</si>
  <si>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</si>
  <si>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</si>
  <si>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</si>
  <si>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</si>
  <si>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</si>
  <si>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</si>
  <si>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</si>
  <si>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</si>
  <si>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</si>
  <si>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</si>
  <si>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</si>
  <si>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</si>
  <si>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</si>
  <si>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</si>
  <si>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</si>
  <si>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</si>
  <si>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</si>
  <si>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</si>
  <si>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</si>
  <si>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</si>
  <si>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</si>
  <si>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</si>
  <si>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</si>
  <si>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</si>
  <si>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</si>
  <si>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</si>
  <si>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</si>
  <si>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</si>
  <si>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</si>
  <si>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</si>
  <si>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</si>
  <si>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</si>
  <si>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</si>
  <si>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</si>
  <si>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</si>
  <si>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</si>
  <si>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</si>
  <si>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</si>
  <si>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</si>
  <si>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</si>
  <si>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</si>
  <si>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</si>
  <si>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</si>
  <si>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</si>
  <si>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</si>
  <si>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</si>
  <si>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</si>
  <si>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</si>
  <si>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</si>
  <si>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</si>
  <si>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</si>
  <si>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</si>
  <si>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</si>
  <si>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</si>
  <si>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</si>
  <si>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</si>
  <si>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</si>
  <si>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</si>
  <si>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</si>
  <si>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</si>
  <si>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</si>
  <si>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</si>
  <si>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</si>
  <si>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</si>
  <si>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</si>
  <si>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</si>
  <si>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</si>
  <si>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</si>
  <si>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</si>
  <si>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</si>
  <si>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</si>
  <si>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</si>
  <si>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</si>
  <si>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</si>
  <si>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</si>
  <si>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</si>
  <si>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</si>
  <si>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</si>
  <si>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</si>
  <si>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</si>
  <si>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</si>
  <si>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</si>
  <si>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</si>
  <si>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</si>
  <si>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</si>
  <si>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</si>
  <si>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</si>
  <si>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</si>
  <si>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</si>
  <si>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</si>
  <si>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</si>
  <si>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</si>
  <si>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</si>
  <si>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</si>
  <si>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</si>
  <si>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</si>
  <si>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</si>
  <si>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</si>
  <si>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</si>
  <si>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</si>
  <si>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</si>
  <si>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</si>
  <si>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</si>
  <si>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</si>
  <si>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</si>
  <si>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</si>
  <si>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</si>
  <si>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</si>
  <si>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</si>
  <si>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</si>
  <si>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</si>
  <si>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</si>
  <si>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</si>
  <si>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</si>
  <si>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</si>
  <si>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</si>
  <si>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</si>
  <si>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</si>
  <si>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</si>
  <si>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</si>
  <si>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</si>
  <si>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</si>
  <si>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</si>
  <si>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</si>
  <si>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</si>
  <si>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</si>
  <si>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</si>
  <si>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</si>
  <si>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</si>
  <si>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</si>
  <si>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</si>
  <si>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</si>
  <si>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</si>
  <si>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</si>
  <si>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</si>
  <si>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</si>
  <si>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</si>
  <si>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</si>
  <si>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</si>
  <si>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</si>
  <si>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</si>
  <si>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</si>
  <si>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</si>
  <si>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</si>
  <si>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</si>
  <si>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</si>
  <si>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</si>
  <si>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</si>
  <si>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</si>
  <si>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</si>
  <si>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</si>
  <si>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</si>
  <si>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</si>
  <si>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</si>
  <si>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</si>
  <si>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</si>
  <si>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</si>
  <si>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</si>
  <si>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</si>
  <si>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</si>
  <si>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</si>
  <si>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</si>
  <si>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</si>
  <si>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</si>
  <si>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</si>
  <si>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</si>
  <si>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</si>
  <si>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</si>
  <si>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</si>
  <si>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</si>
  <si>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</si>
  <si>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</si>
  <si>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</si>
  <si>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</si>
  <si>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</si>
  <si>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</si>
  <si>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</si>
  <si>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</si>
  <si>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</si>
  <si>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</si>
  <si>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</si>
  <si>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</si>
  <si>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</si>
  <si>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</si>
  <si>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</si>
  <si>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</si>
  <si>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</si>
  <si>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</si>
  <si>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</si>
  <si>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</si>
  <si>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</si>
  <si>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</si>
  <si>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</si>
  <si>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</si>
  <si>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</si>
  <si>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</si>
  <si>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</si>
  <si>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</si>
  <si>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</si>
  <si>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</si>
  <si>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</si>
  <si>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</si>
  <si>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</si>
  <si>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</si>
  <si>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</si>
  <si>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</si>
  <si>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</si>
  <si>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</si>
  <si>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</si>
  <si>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</si>
  <si>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</si>
  <si>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</si>
  <si>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</si>
  <si>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</si>
  <si>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</si>
  <si>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</si>
  <si>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</si>
  <si>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</si>
  <si>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</si>
  <si>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</si>
  <si>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</si>
  <si>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</si>
  <si>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</si>
  <si>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</si>
  <si>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</si>
  <si>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</si>
  <si>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</si>
  <si>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</si>
  <si>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</si>
  <si>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</si>
  <si>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</si>
  <si>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</si>
  <si>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</si>
  <si>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</si>
  <si>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</si>
  <si>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</si>
  <si>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</si>
  <si>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</si>
  <si>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</si>
  <si>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</si>
  <si>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</si>
  <si>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</si>
  <si>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</si>
  <si>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</si>
  <si>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</si>
  <si>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</si>
  <si>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</si>
  <si>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</si>
  <si>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</si>
  <si>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</si>
  <si>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</si>
  <si>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</si>
  <si>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</si>
  <si>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</si>
  <si>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</si>
  <si>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</si>
  <si>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</si>
  <si>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</si>
  <si>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</si>
  <si>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</si>
  <si>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</si>
  <si>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</si>
  <si>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</si>
  <si>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</si>
  <si>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</si>
  <si>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</si>
  <si>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</si>
  <si>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</si>
  <si>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</si>
  <si>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</si>
  <si>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</si>
  <si>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</si>
  <si>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</si>
  <si>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</si>
  <si>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</si>
  <si>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</si>
  <si>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</si>
  <si>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</si>
  <si>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</si>
  <si>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</si>
  <si>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</si>
  <si>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</si>
  <si>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</si>
  <si>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</si>
  <si>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</si>
  <si>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</si>
  <si>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</si>
  <si>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</si>
  <si>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</si>
  <si>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</si>
  <si>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</si>
  <si>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</si>
  <si>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</si>
  <si>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</si>
  <si>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</si>
  <si>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</si>
  <si>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</si>
  <si>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</si>
  <si>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</si>
  <si>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</si>
  <si>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</si>
  <si>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</si>
  <si>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</si>
  <si>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</si>
  <si>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</si>
  <si>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</si>
  <si>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</si>
  <si>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</si>
  <si>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</si>
  <si>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</si>
  <si>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</si>
  <si>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</si>
  <si>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</si>
  <si>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</si>
  <si>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</si>
  <si>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</si>
  <si>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</si>
  <si>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</si>
  <si>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</si>
  <si>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</si>
  <si>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</si>
  <si>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</si>
  <si>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</si>
  <si>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</si>
  <si>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</si>
  <si>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</si>
  <si>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</si>
  <si>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</si>
  <si>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</si>
  <si>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</si>
  <si>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</si>
  <si>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</si>
  <si>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</si>
  <si>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</si>
  <si>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</si>
  <si>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</si>
  <si>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</si>
  <si>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</si>
  <si>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</si>
  <si>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</si>
  <si>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</si>
  <si>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</si>
  <si>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</si>
  <si>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</si>
  <si>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</si>
  <si>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</si>
  <si>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</si>
  <si>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</si>
  <si>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</si>
  <si>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</si>
  <si>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</si>
  <si>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</si>
  <si>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</si>
  <si>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</si>
  <si>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</si>
  <si>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</si>
  <si>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</si>
  <si>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</si>
  <si>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</si>
  <si>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</si>
  <si>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</si>
  <si>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</si>
  <si>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</si>
  <si>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</si>
  <si>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</si>
  <si>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</si>
  <si>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</si>
  <si>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</si>
  <si>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</si>
  <si>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</si>
  <si>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</si>
  <si>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</si>
  <si>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</si>
  <si>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</si>
  <si>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</si>
  <si>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</si>
  <si>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</si>
  <si>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</si>
  <si>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</si>
  <si>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</si>
  <si>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</si>
  <si>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</si>
  <si>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</si>
  <si>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</si>
  <si>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</si>
  <si>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</si>
  <si>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</si>
  <si>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</si>
  <si>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</si>
  <si>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</si>
  <si>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</si>
  <si>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</si>
  <si>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</si>
  <si>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</si>
  <si>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</si>
  <si>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</si>
  <si>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</si>
  <si>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</si>
  <si>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</si>
  <si>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</si>
  <si>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</si>
  <si>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</si>
  <si>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</si>
  <si>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</si>
  <si>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</si>
  <si>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</si>
  <si>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</si>
  <si>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</si>
  <si>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</si>
  <si>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</si>
  <si>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</si>
  <si>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</si>
  <si>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</si>
  <si>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</si>
  <si>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</si>
  <si>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</si>
  <si>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</si>
  <si>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</si>
  <si>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</si>
  <si>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</si>
  <si>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</si>
  <si>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</si>
  <si>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</si>
  <si>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</si>
  <si>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</si>
  <si>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</si>
  <si>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</si>
  <si>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</si>
  <si>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</si>
  <si>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</si>
  <si>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</si>
  <si>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</si>
  <si>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</si>
  <si>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</si>
  <si>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</si>
  <si>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</si>
  <si>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</si>
  <si>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</si>
  <si>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</si>
  <si>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</si>
  <si>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</si>
  <si>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</si>
  <si>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</si>
  <si>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</si>
  <si>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</si>
  <si>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</si>
  <si>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</si>
  <si>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</si>
  <si>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</si>
  <si>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</si>
  <si>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</si>
  <si>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</si>
  <si>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</si>
  <si>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</si>
  <si>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</si>
  <si>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</si>
  <si>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</si>
  <si>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</si>
  <si>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</si>
  <si>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</si>
  <si>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</si>
  <si>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</si>
  <si>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</si>
  <si>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</si>
  <si>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</si>
  <si>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</si>
  <si>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</si>
  <si>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</si>
  <si>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</si>
  <si>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</si>
  <si>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</si>
  <si>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</si>
  <si>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</si>
  <si>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</si>
  <si>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</si>
  <si>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</si>
  <si>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</si>
  <si>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</si>
  <si>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</si>
  <si>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</si>
  <si>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</si>
  <si>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</si>
  <si>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</si>
  <si>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</si>
  <si>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</si>
  <si>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</si>
  <si>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</si>
  <si>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</si>
  <si>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</si>
  <si>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</si>
  <si>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</si>
  <si>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</si>
  <si>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</si>
  <si>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</si>
  <si>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</si>
  <si>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</si>
  <si>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</si>
  <si>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</si>
  <si>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</si>
  <si>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</si>
  <si>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</si>
  <si>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</si>
  <si>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</si>
  <si>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</si>
  <si>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</si>
  <si>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</si>
  <si>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</si>
  <si>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</si>
  <si>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</si>
  <si>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</si>
  <si>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</si>
  <si>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</si>
  <si>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</si>
  <si>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</si>
  <si>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</si>
  <si>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</si>
  <si>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</si>
  <si>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</si>
  <si>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</si>
  <si>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</si>
  <si>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</si>
  <si>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</si>
  <si>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</si>
  <si>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</si>
  <si>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</si>
  <si>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</si>
  <si>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</si>
  <si>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</si>
  <si>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</si>
  <si>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</si>
  <si>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</si>
  <si>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</si>
  <si>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</si>
  <si>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</si>
  <si>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</si>
  <si>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</si>
  <si>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</si>
  <si>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</si>
  <si>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</si>
  <si>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</si>
  <si>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</si>
  <si>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</si>
  <si>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</si>
  <si>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</si>
  <si>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</si>
  <si>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</si>
  <si>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</si>
  <si>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</si>
  <si>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</si>
  <si>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</si>
  <si>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</si>
  <si>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</si>
  <si>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</si>
  <si>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</si>
  <si>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</si>
  <si>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</si>
  <si>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</si>
  <si>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</si>
  <si>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</si>
  <si>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</si>
  <si>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</si>
  <si>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</si>
  <si>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</si>
  <si>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</si>
  <si>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</si>
  <si>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</si>
  <si>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</si>
  <si>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</si>
  <si>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</si>
  <si>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</si>
  <si>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</si>
  <si>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</si>
  <si>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</si>
  <si>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</si>
  <si>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</si>
  <si>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</si>
  <si>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</si>
  <si>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</si>
  <si>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</si>
  <si>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</si>
  <si>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</si>
  <si>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</si>
  <si>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</si>
  <si>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</si>
  <si>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</si>
  <si>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</si>
  <si>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</si>
  <si>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</si>
  <si>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</si>
  <si>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</si>
  <si>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</si>
  <si>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</si>
  <si>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</si>
  <si>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</si>
  <si>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</si>
  <si>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</si>
  <si>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</si>
  <si>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</si>
  <si>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</si>
  <si>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</si>
  <si>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</si>
  <si>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</si>
  <si>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</si>
  <si>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</si>
  <si>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</si>
  <si>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</si>
  <si>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</si>
  <si>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</si>
  <si>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</si>
  <si>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</si>
  <si>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</si>
  <si>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</si>
  <si>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</si>
  <si>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</si>
  <si>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</si>
  <si>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</si>
  <si>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</si>
  <si>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</si>
  <si>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</si>
  <si>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</si>
  <si>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</si>
  <si>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</si>
  <si>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</si>
  <si>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</si>
  <si>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</si>
  <si>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</si>
  <si>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</si>
  <si>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</si>
  <si>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</si>
  <si>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</si>
  <si>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</si>
  <si>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</si>
  <si>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</si>
  <si>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</si>
  <si>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</si>
  <si>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</si>
  <si>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</si>
  <si>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</si>
  <si>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</si>
  <si>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</si>
  <si>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</si>
  <si>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</si>
  <si>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</si>
  <si>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</si>
  <si>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</si>
  <si>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</si>
  <si>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</si>
  <si>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</si>
  <si>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</si>
  <si>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</si>
  <si>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</si>
  <si>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</si>
  <si>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</si>
  <si>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</si>
  <si>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</si>
  <si>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</si>
  <si>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</si>
  <si>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</si>
  <si>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</si>
  <si>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</si>
  <si>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</si>
  <si>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</si>
  <si>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</si>
  <si>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</si>
  <si>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</si>
  <si>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</si>
  <si>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</si>
  <si>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</si>
  <si>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</si>
  <si>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</si>
  <si>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</si>
  <si>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</si>
  <si>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</si>
  <si>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</si>
  <si>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</si>
  <si>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</si>
  <si>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</si>
  <si>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</si>
  <si>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</si>
  <si>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</si>
  <si>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</si>
  <si>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</si>
  <si>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</si>
  <si>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</si>
  <si>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</si>
  <si>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</si>
  <si>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</si>
  <si>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</si>
  <si>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</si>
  <si>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</si>
  <si>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</si>
  <si>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</si>
  <si>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</si>
  <si>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</si>
  <si>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</si>
  <si>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</si>
  <si>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</si>
  <si>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</si>
  <si>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</si>
  <si>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</si>
  <si>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</si>
  <si>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</si>
  <si>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</si>
  <si>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</si>
  <si>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</si>
  <si>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</si>
  <si>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</si>
  <si>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</si>
  <si>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</si>
  <si>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</si>
  <si>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</si>
  <si>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</si>
  <si>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</si>
  <si>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</si>
  <si>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</si>
  <si>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</si>
  <si>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</si>
  <si>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</si>
  <si>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</si>
  <si>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</si>
  <si>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</si>
  <si>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</si>
  <si>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</si>
  <si>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</si>
  <si>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</si>
  <si>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</si>
  <si>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</si>
  <si>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</si>
  <si>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</si>
  <si>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</si>
  <si>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</si>
  <si>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</si>
  <si>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</si>
  <si>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</si>
  <si>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</si>
  <si>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</si>
  <si>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</si>
  <si>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</si>
  <si>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</si>
  <si>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</si>
  <si>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</si>
  <si>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</si>
  <si>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</si>
  <si>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</si>
  <si>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</si>
  <si>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</si>
  <si>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</si>
  <si>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</si>
  <si>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</si>
  <si>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</si>
  <si>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</si>
  <si>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</si>
  <si>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</si>
  <si>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</si>
  <si>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</si>
  <si>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</si>
  <si>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</si>
  <si>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</si>
  <si>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</si>
  <si>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</si>
  <si>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</si>
  <si>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</si>
  <si>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</si>
  <si>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</si>
  <si>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</si>
  <si>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</si>
  <si>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</si>
  <si>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</si>
  <si>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</si>
  <si>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</si>
  <si>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</si>
  <si>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</si>
  <si>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</si>
  <si>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</si>
  <si>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</si>
  <si>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</si>
  <si>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</si>
  <si>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</si>
  <si>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</si>
  <si>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</si>
  <si>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</si>
  <si>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</si>
  <si>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</si>
  <si>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</si>
  <si>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</si>
  <si>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</si>
  <si>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</si>
  <si>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</si>
  <si>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</si>
  <si>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</si>
  <si>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</si>
  <si>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</si>
  <si>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</si>
  <si>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</si>
  <si>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</si>
  <si>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</si>
  <si>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</si>
  <si>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</si>
  <si>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</si>
  <si>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</si>
  <si>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</si>
  <si>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</si>
  <si>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</si>
  <si>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</si>
  <si>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</si>
  <si>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</si>
  <si>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</si>
  <si>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</si>
  <si>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</si>
  <si>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</si>
  <si>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</si>
  <si>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</si>
  <si>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</si>
  <si>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</si>
  <si>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</si>
  <si>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</si>
  <si>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</si>
  <si>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</si>
  <si>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</si>
  <si>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</si>
  <si>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</si>
  <si>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</si>
  <si>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</si>
  <si>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</si>
  <si>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</si>
  <si>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</si>
  <si>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</si>
  <si>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</si>
  <si>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</si>
  <si>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</si>
  <si>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</si>
  <si>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</si>
  <si>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</si>
  <si>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</si>
  <si>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</si>
  <si>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</si>
  <si>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</si>
  <si>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</si>
  <si>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</si>
  <si>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</si>
  <si>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</si>
  <si>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</si>
  <si>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</si>
  <si>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</si>
  <si>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</si>
  <si>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</si>
  <si>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</si>
  <si>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</si>
  <si>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</si>
  <si>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</si>
  <si>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</si>
  <si>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</si>
  <si>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</si>
  <si>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</si>
  <si>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</si>
  <si>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</si>
  <si>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</si>
  <si>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</si>
  <si>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</si>
  <si>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</si>
  <si>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</si>
  <si>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</si>
  <si>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</si>
  <si>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</si>
  <si>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</si>
  <si>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</si>
  <si>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</si>
  <si>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</si>
  <si>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</si>
  <si>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</si>
  <si>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</si>
  <si>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</si>
  <si>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</si>
  <si>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</si>
  <si>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</si>
  <si>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</si>
  <si>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</si>
  <si>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</si>
  <si>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</si>
  <si>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</si>
  <si>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</si>
  <si>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</si>
  <si>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</si>
  <si>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</si>
  <si>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</si>
  <si>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</si>
  <si>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</si>
  <si>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</si>
  <si>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</si>
  <si>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</si>
  <si>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</si>
  <si>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</si>
  <si>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</si>
  <si>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</si>
  <si>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</si>
  <si>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</si>
  <si>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</si>
  <si>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</si>
  <si>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</si>
  <si>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</si>
  <si>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</si>
  <si>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</si>
  <si>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</si>
  <si>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</si>
  <si>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</si>
  <si>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</si>
  <si>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</si>
  <si>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</si>
  <si>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</si>
  <si>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</si>
  <si>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</si>
  <si>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</si>
  <si>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</si>
  <si>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</si>
  <si>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</si>
  <si>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</si>
  <si>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</si>
  <si>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</si>
  <si>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</si>
  <si>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</si>
  <si>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</si>
  <si>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</si>
  <si>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</si>
  <si>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</si>
  <si>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</si>
  <si>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</si>
  <si>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</si>
  <si>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</si>
  <si>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</si>
  <si>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</si>
  <si>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</si>
  <si>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</si>
  <si>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</si>
  <si>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</si>
  <si>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</si>
  <si>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</si>
  <si>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</si>
  <si>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</si>
  <si>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</si>
  <si>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</si>
  <si>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</si>
  <si>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</si>
  <si>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</si>
  <si>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</si>
  <si>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</si>
  <si>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</si>
  <si>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</si>
  <si>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</si>
  <si>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</si>
  <si>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</si>
  <si>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</si>
  <si>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</si>
  <si>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</si>
  <si>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</si>
  <si>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</si>
  <si>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</si>
  <si>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</si>
  <si>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</si>
  <si>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</si>
  <si>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</si>
  <si>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</si>
  <si>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</si>
  <si>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</si>
  <si>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</si>
  <si>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</si>
  <si>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</si>
  <si>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</si>
  <si>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</si>
  <si>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</si>
  <si>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</si>
  <si>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</si>
  <si>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</si>
  <si>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</si>
  <si>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</si>
  <si>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</si>
  <si>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</si>
  <si>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</si>
  <si>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</si>
  <si>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</si>
  <si>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</si>
  <si>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</si>
  <si>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</si>
  <si>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</si>
  <si>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</si>
  <si>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</si>
  <si>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</si>
  <si>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</si>
  <si>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</si>
  <si>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</si>
  <si>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</si>
  <si>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</si>
  <si>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</si>
  <si>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</si>
  <si>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</si>
  <si>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</si>
  <si>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</si>
  <si>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</si>
  <si>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</si>
  <si>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</si>
  <si>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</si>
  <si>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</si>
  <si>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</si>
  <si>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</si>
  <si>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</si>
  <si>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</si>
  <si>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</si>
  <si>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</si>
  <si>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</si>
  <si>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</si>
  <si>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</si>
  <si>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</si>
  <si>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</si>
  <si>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</si>
  <si>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</si>
  <si>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</si>
  <si>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</si>
  <si>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</si>
  <si>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</si>
  <si>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</si>
  <si>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</si>
  <si>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</si>
  <si>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</si>
  <si>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</si>
  <si>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</si>
  <si>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</si>
  <si>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</si>
  <si>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</si>
  <si>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</si>
  <si>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</si>
  <si>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</si>
  <si>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</si>
  <si>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</si>
  <si>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</si>
  <si>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</si>
  <si>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</si>
  <si>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</si>
  <si>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</si>
  <si>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</si>
  <si>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</si>
  <si>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</si>
  <si>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</si>
  <si>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</si>
  <si>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</si>
  <si>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</si>
  <si>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</si>
  <si>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</si>
  <si>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</si>
  <si>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</si>
  <si>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</si>
  <si>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</si>
  <si>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</si>
  <si>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</si>
  <si>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</si>
  <si>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</si>
  <si>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</si>
  <si>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</si>
  <si>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</si>
  <si>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</si>
  <si>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</si>
  <si>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</si>
  <si>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</si>
  <si>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</si>
  <si>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</si>
  <si>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</si>
  <si>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</si>
  <si>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</si>
  <si>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</si>
  <si>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</si>
  <si>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</si>
  <si>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</si>
  <si>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</si>
  <si>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</si>
  <si>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</si>
  <si>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</si>
  <si>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</si>
  <si>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</si>
  <si>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</si>
  <si>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</si>
  <si>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</si>
  <si>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</si>
  <si>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</si>
  <si>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</si>
  <si>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</si>
  <si>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</si>
  <si>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</si>
  <si>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</si>
  <si>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</si>
  <si>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</si>
  <si>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</si>
  <si>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</si>
  <si>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</si>
  <si>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</si>
  <si>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</si>
  <si>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</si>
  <si>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</si>
  <si>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</si>
  <si>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</si>
  <si>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</si>
  <si>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</si>
  <si>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</si>
  <si>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</si>
  <si>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</si>
  <si>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</si>
  <si>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</si>
  <si>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</si>
  <si>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</si>
  <si>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</si>
  <si>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</si>
  <si>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</si>
  <si>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</si>
  <si>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</si>
  <si>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</si>
  <si>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</si>
  <si>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</si>
  <si>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</si>
  <si>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</si>
  <si>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</si>
  <si>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</si>
  <si>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</si>
  <si>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</si>
  <si>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</si>
  <si>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</si>
  <si>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</si>
  <si>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</si>
  <si>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</si>
  <si>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</si>
  <si>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</si>
  <si>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</si>
  <si>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</si>
  <si>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</si>
  <si>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</si>
  <si>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</si>
  <si>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</si>
  <si>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</si>
  <si>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</si>
  <si>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</si>
  <si>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</si>
  <si>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</si>
  <si>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</si>
  <si>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</si>
  <si>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</si>
  <si>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</si>
  <si>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</si>
  <si>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</si>
  <si>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</si>
  <si>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</si>
  <si>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</si>
  <si>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</si>
  <si>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</si>
  <si>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</si>
  <si>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</si>
  <si>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</si>
  <si>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</si>
  <si>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</si>
  <si>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</si>
  <si>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</si>
  <si>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</si>
  <si>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</si>
  <si>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</si>
  <si>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</si>
  <si>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</si>
  <si>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</si>
  <si>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</si>
  <si>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</si>
  <si>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</si>
  <si>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</si>
  <si>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</si>
  <si>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</si>
  <si>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</si>
  <si>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</si>
  <si>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</si>
  <si>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</si>
  <si>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</si>
  <si>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</si>
  <si>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</si>
  <si>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</si>
  <si>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</si>
  <si>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</si>
  <si>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</si>
  <si>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</si>
  <si>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</si>
  <si>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</si>
  <si>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</si>
  <si>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</si>
  <si>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</si>
  <si>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</si>
  <si>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</si>
  <si>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</si>
  <si>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</si>
  <si>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</si>
  <si>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</si>
  <si>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</si>
  <si>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</si>
  <si>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</si>
  <si>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</si>
  <si>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</si>
  <si>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</si>
  <si>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</si>
  <si>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</si>
  <si>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</si>
  <si>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</si>
  <si>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</si>
  <si>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</si>
  <si>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</si>
  <si>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</si>
  <si>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</si>
  <si>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</si>
  <si>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</si>
  <si>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</si>
  <si>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</si>
  <si>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</si>
  <si>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</si>
  <si>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</si>
  <si>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</si>
  <si>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</si>
  <si>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</si>
  <si>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</si>
  <si>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</si>
  <si>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</si>
  <si>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</si>
  <si>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</si>
  <si>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</si>
  <si>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</si>
  <si>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</si>
  <si>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</si>
  <si>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</si>
  <si>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</si>
  <si>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</si>
  <si>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</si>
  <si>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</si>
  <si>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</si>
  <si>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</si>
  <si>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</si>
  <si>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</si>
  <si>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</si>
  <si>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</si>
  <si>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</si>
  <si>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</si>
  <si>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</si>
  <si>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</si>
  <si>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</si>
  <si>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</si>
  <si>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</si>
  <si>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</si>
  <si>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</si>
  <si>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</si>
  <si>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</si>
  <si>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</si>
  <si>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</si>
  <si>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</si>
  <si>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</si>
  <si>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</si>
  <si>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</si>
  <si>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</si>
  <si>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</si>
  <si>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</si>
  <si>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</si>
  <si>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</si>
  <si>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</si>
  <si>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</si>
  <si>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</si>
  <si>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</si>
  <si>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</si>
  <si>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</si>
  <si>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</si>
  <si>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</si>
  <si>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</si>
  <si>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</si>
  <si>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</si>
  <si>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</si>
  <si>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</si>
  <si>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</si>
  <si>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</si>
  <si>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</si>
  <si>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</si>
  <si>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</si>
  <si>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</si>
  <si>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</si>
  <si>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</si>
  <si>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</si>
  <si>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</si>
  <si>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</si>
  <si>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</si>
  <si>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</si>
  <si>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</si>
  <si>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</si>
  <si>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</si>
  <si>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</si>
  <si>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</si>
  <si>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</si>
  <si>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</si>
  <si>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</si>
  <si>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</si>
  <si>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</si>
  <si>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</si>
  <si>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</si>
  <si>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</si>
  <si>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</si>
  <si>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</si>
  <si>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</si>
  <si>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</si>
  <si>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</si>
  <si>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</si>
  <si>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</si>
  <si>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</si>
  <si>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</si>
  <si>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</si>
  <si>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</si>
  <si>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</si>
  <si>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</si>
  <si>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</si>
  <si>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</si>
  <si>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</si>
  <si>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</si>
  <si>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</si>
  <si>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</si>
  <si>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</si>
  <si>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</si>
  <si>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</si>
  <si>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</si>
  <si>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</si>
  <si>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</si>
  <si>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</si>
  <si>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</si>
  <si>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</si>
  <si>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</si>
  <si>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</si>
  <si>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</si>
  <si>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</si>
  <si>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</si>
  <si>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</si>
  <si>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</si>
  <si>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</si>
  <si>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</si>
  <si>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</si>
  <si>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</si>
  <si>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</si>
  <si>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</si>
  <si>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</si>
  <si>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</si>
  <si>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</si>
  <si>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</si>
  <si>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</si>
  <si>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</si>
  <si>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</si>
  <si>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</si>
  <si>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</si>
  <si>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</si>
  <si>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</si>
  <si>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</si>
  <si>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</si>
  <si>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</si>
  <si>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</si>
  <si>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</si>
  <si>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</si>
  <si>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</si>
  <si>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</si>
  <si>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</si>
  <si>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</si>
  <si>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</si>
  <si>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</si>
  <si>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</si>
  <si>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</si>
  <si>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</si>
  <si>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</si>
  <si>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</si>
  <si>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</si>
  <si>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</si>
  <si>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</si>
  <si>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</si>
  <si>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</si>
  <si>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</si>
  <si>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</si>
  <si>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</si>
  <si>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</si>
  <si>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</si>
  <si>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</si>
  <si>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</si>
  <si>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</si>
  <si>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</si>
  <si>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</si>
  <si>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</si>
  <si>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</si>
  <si>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</si>
  <si>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</si>
  <si>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</si>
  <si>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</si>
  <si>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</si>
  <si>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</si>
  <si>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</si>
  <si>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</si>
  <si>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</si>
  <si>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</si>
  <si>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</si>
  <si>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</si>
  <si>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</si>
  <si>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</si>
  <si>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</si>
  <si>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</si>
  <si>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</si>
  <si>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</si>
  <si>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</si>
  <si>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</si>
  <si>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</si>
  <si>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</si>
  <si>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</si>
  <si>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</si>
  <si>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</si>
  <si>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</si>
  <si>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</si>
  <si>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</si>
  <si>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</si>
  <si>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</si>
  <si>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</si>
  <si>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</si>
  <si>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</si>
  <si>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</si>
  <si>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</si>
  <si>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</si>
  <si>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</si>
  <si>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</si>
  <si>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</si>
  <si>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</si>
  <si>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</si>
  <si>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</si>
  <si>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</si>
  <si>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</si>
  <si>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</si>
  <si>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</si>
  <si>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</si>
  <si>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</si>
  <si>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</si>
  <si>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</si>
  <si>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</si>
  <si>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</si>
  <si>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</si>
  <si>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</si>
  <si>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</si>
  <si>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</si>
  <si>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</si>
  <si>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</si>
  <si>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</si>
  <si>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</si>
  <si>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</si>
  <si>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</si>
  <si>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</si>
  <si>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</si>
  <si>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</si>
  <si>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</si>
  <si>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</si>
  <si>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</si>
  <si>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</si>
  <si>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</si>
  <si>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</si>
  <si>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</si>
  <si>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</si>
  <si>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</si>
  <si>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</si>
  <si>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</si>
  <si>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</si>
  <si>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</si>
  <si>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</si>
  <si>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</si>
  <si>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</si>
  <si>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</si>
  <si>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</si>
  <si>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</si>
  <si>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</si>
  <si>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</si>
  <si>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</si>
  <si>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</si>
  <si>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</si>
  <si>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</si>
  <si>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</si>
  <si>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</si>
  <si>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</si>
  <si>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</si>
  <si>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</si>
  <si>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</si>
  <si>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</si>
  <si>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</si>
  <si>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</si>
  <si>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</si>
  <si>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</si>
  <si>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</si>
  <si>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</si>
  <si>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</si>
  <si>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</si>
  <si>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</si>
  <si>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</si>
  <si>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</si>
  <si>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</si>
  <si>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</si>
  <si>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</si>
  <si>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</si>
  <si>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</si>
  <si>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</si>
  <si>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</si>
  <si>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</si>
  <si>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</si>
  <si>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</si>
  <si>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</si>
  <si>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</si>
  <si>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</si>
  <si>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</si>
  <si>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</si>
  <si>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</si>
  <si>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</si>
  <si>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</si>
  <si>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</si>
  <si>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</si>
  <si>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</si>
  <si>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</si>
  <si>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</si>
  <si>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</si>
  <si>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</si>
  <si>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</si>
  <si>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</si>
  <si>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</si>
  <si>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</si>
  <si>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</si>
  <si>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</si>
  <si>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</si>
  <si>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</si>
  <si>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</si>
  <si>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</si>
  <si>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</si>
  <si>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</si>
  <si>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</si>
  <si>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</si>
  <si>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</si>
  <si>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</si>
  <si>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</si>
  <si>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</si>
  <si>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</si>
  <si>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</si>
  <si>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</si>
  <si>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</si>
  <si>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</si>
  <si>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</si>
  <si>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</si>
  <si>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</si>
  <si>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</si>
  <si>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</si>
  <si>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</si>
  <si>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</si>
  <si>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</si>
  <si>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</si>
  <si>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</si>
  <si>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</si>
  <si>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</si>
  <si>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</si>
  <si>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</si>
  <si>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</si>
  <si>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</si>
  <si>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</si>
  <si>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</si>
  <si>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</si>
  <si>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</si>
  <si>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</si>
  <si>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</si>
  <si>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</si>
  <si>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</si>
  <si>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</si>
  <si>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</si>
  <si>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</si>
  <si>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</si>
  <si>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</si>
  <si>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</si>
  <si>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</si>
  <si>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</si>
  <si>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</si>
  <si>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</si>
  <si>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</si>
  <si>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</si>
  <si>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</si>
  <si>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</si>
  <si>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</si>
  <si>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</si>
  <si>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</si>
  <si>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</si>
  <si>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</si>
  <si>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</si>
  <si>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</si>
  <si>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</si>
  <si>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</si>
  <si>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</si>
  <si>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</si>
  <si>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</si>
  <si>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</si>
  <si>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</si>
  <si>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</si>
  <si>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</si>
  <si>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</si>
  <si>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</si>
  <si>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</si>
  <si>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</si>
  <si>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</si>
  <si>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</si>
  <si>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</si>
  <si>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</si>
  <si>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</si>
  <si>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</si>
  <si>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</si>
  <si>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</si>
  <si>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</si>
  <si>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</si>
  <si>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</si>
  <si>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</si>
  <si>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</si>
  <si>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</si>
  <si>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</si>
  <si>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</si>
  <si>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</si>
  <si>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</si>
  <si>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</si>
  <si>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</si>
  <si>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</si>
  <si>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</si>
  <si>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</si>
  <si>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</si>
  <si>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</si>
  <si>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</si>
  <si>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</si>
  <si>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</si>
  <si>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</si>
  <si>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</si>
  <si>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</si>
  <si>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</si>
  <si>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</si>
  <si>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</si>
  <si>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</si>
  <si>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</si>
  <si>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</si>
  <si>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</si>
  <si>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</si>
  <si>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</si>
  <si>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</si>
  <si>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</si>
  <si>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</si>
  <si>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</si>
  <si>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</si>
  <si>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</si>
  <si>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</si>
  <si>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</si>
  <si>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</si>
  <si>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</si>
  <si>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</si>
  <si>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</si>
  <si>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</si>
  <si>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</si>
  <si>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</si>
  <si>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</si>
  <si>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</si>
  <si>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</si>
  <si>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</si>
  <si>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</si>
  <si>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</si>
  <si>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</si>
  <si>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</si>
  <si>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</si>
  <si>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</si>
  <si>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</si>
  <si>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</si>
  <si>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</si>
  <si>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</si>
  <si>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</si>
  <si>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</si>
  <si>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</si>
  <si>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</si>
  <si>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</si>
  <si>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</si>
  <si>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</si>
  <si>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</si>
  <si>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</si>
  <si>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</si>
  <si>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</si>
  <si>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</si>
  <si>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</si>
  <si>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</si>
  <si>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</si>
  <si>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</si>
  <si>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</si>
  <si>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</si>
  <si>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</si>
  <si>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</si>
  <si>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</si>
  <si>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</si>
  <si>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</si>
  <si>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</si>
  <si>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</si>
  <si>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</si>
  <si>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</si>
  <si>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</si>
  <si>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</si>
  <si>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</si>
  <si>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</si>
  <si>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</si>
  <si>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</si>
  <si>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</si>
  <si>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</si>
  <si>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</si>
  <si>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</si>
  <si>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</si>
  <si>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</si>
  <si>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</si>
  <si>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</si>
  <si>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</si>
  <si>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</si>
  <si>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</si>
  <si>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</si>
  <si>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</si>
  <si>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</si>
  <si>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</si>
  <si>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</si>
  <si>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</si>
  <si>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</si>
  <si>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</si>
  <si>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</si>
  <si>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</si>
  <si>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</si>
  <si>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</si>
  <si>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</si>
  <si>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</si>
  <si>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</si>
  <si>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</si>
  <si>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</si>
  <si>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</si>
  <si>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</si>
  <si>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</si>
  <si>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</si>
  <si>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</si>
  <si>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</si>
  <si>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</si>
  <si>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</si>
  <si>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</si>
  <si>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</si>
  <si>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</si>
  <si>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</si>
  <si>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</si>
  <si>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</si>
  <si>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</si>
  <si>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</si>
  <si>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</si>
  <si>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</si>
  <si>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</si>
  <si>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</si>
  <si>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</si>
  <si>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</si>
  <si>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</si>
  <si>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</si>
  <si>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</si>
  <si>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</si>
  <si>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</si>
  <si>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</si>
  <si>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</si>
  <si>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</si>
  <si>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</si>
  <si>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</si>
  <si>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</si>
  <si>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</si>
  <si>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</si>
  <si>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</si>
  <si>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</si>
  <si>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</si>
  <si>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</si>
  <si>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</si>
  <si>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</si>
  <si>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</si>
  <si>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</si>
  <si>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</si>
  <si>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</si>
  <si>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</si>
  <si>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</si>
  <si>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</si>
  <si>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</si>
  <si>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</si>
  <si>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</si>
  <si>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</si>
  <si>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</si>
  <si>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</si>
  <si>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</si>
  <si>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</si>
  <si>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</si>
  <si>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</si>
  <si>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</si>
  <si>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</si>
  <si>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</si>
  <si>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</si>
  <si>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</si>
  <si>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</si>
  <si>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</si>
  <si>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</si>
  <si>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</si>
  <si>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</si>
  <si>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</si>
  <si>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</si>
  <si>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</si>
  <si>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</si>
  <si>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</si>
  <si>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</si>
  <si>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</si>
  <si>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</si>
  <si>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</si>
  <si>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</si>
  <si>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</si>
  <si>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</si>
  <si>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</si>
  <si>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</si>
  <si>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</si>
  <si>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</si>
  <si>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</si>
  <si>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</si>
  <si>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</si>
  <si>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</si>
  <si>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</si>
  <si>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</si>
  <si>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</si>
  <si>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</si>
  <si>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</si>
  <si>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</si>
  <si>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</si>
  <si>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</si>
  <si>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</si>
  <si>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</si>
  <si>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</si>
  <si>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</si>
  <si>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</si>
  <si>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</si>
  <si>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</si>
  <si>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</si>
  <si>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</si>
  <si>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</si>
  <si>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</si>
  <si>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</si>
  <si>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</si>
  <si>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</si>
  <si>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</si>
  <si>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</si>
  <si>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</si>
  <si>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</si>
  <si>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</si>
  <si>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</si>
  <si>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</si>
  <si>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</si>
  <si>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</si>
  <si>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</si>
  <si>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</si>
  <si>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</si>
  <si>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</si>
  <si>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</si>
  <si>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</si>
  <si>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</si>
  <si>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</si>
  <si>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</si>
  <si>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</si>
  <si>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</si>
  <si>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</si>
  <si>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</si>
  <si>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</si>
  <si>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</si>
  <si>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</si>
  <si>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</si>
  <si>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</si>
  <si>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</si>
  <si>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</si>
  <si>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</si>
  <si>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</si>
  <si>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</si>
  <si>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</si>
  <si>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</si>
  <si>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</si>
  <si>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</si>
  <si>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</si>
  <si>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</si>
  <si>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</si>
  <si>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</si>
  <si>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</si>
  <si>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</si>
  <si>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</si>
  <si>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</si>
  <si>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</si>
  <si>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</si>
  <si>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</si>
  <si>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</si>
  <si>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</si>
  <si>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</si>
  <si>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</si>
  <si>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</si>
  <si>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</si>
  <si>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</si>
  <si>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</si>
  <si>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</si>
  <si>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</si>
  <si>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</si>
  <si>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</si>
  <si>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</si>
  <si>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</si>
  <si>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</si>
  <si>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</si>
  <si>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</si>
  <si>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</si>
  <si>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</si>
  <si>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</si>
  <si>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</si>
  <si>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</si>
  <si>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</si>
  <si>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</si>
  <si>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</si>
  <si>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</si>
  <si>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</si>
  <si>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</si>
  <si>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</si>
  <si>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</si>
  <si>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</si>
  <si>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</si>
  <si>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</si>
  <si>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</si>
  <si>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</si>
  <si>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</si>
  <si>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</si>
  <si>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</si>
  <si>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</si>
  <si>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</si>
  <si>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</si>
  <si>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</si>
  <si>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</si>
  <si>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</si>
  <si>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</si>
  <si>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</si>
  <si>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</si>
  <si>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</si>
  <si>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</si>
  <si>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</si>
  <si>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</si>
  <si>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</si>
  <si>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</si>
  <si>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</si>
  <si>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</si>
  <si>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</si>
  <si>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</si>
  <si>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</si>
  <si>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</si>
  <si>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</si>
  <si>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</si>
  <si>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</si>
  <si>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</si>
  <si>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</si>
  <si>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</si>
  <si>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</si>
  <si>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</si>
  <si>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</si>
  <si>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</si>
  <si>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</si>
  <si>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</si>
  <si>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</si>
  <si>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</si>
  <si>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</si>
  <si>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</si>
  <si>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</si>
  <si>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</si>
  <si>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</si>
  <si>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</si>
  <si>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</si>
  <si>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</si>
  <si>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</si>
  <si>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</si>
  <si>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</si>
  <si>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</si>
  <si>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</si>
  <si>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</si>
  <si>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</si>
  <si>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</si>
  <si>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</si>
  <si>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</si>
  <si>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</si>
  <si>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</si>
  <si>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</si>
  <si>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</si>
  <si>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</si>
  <si>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</si>
  <si>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</si>
  <si>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</si>
  <si>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</si>
  <si>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</si>
  <si>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</si>
  <si>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</si>
  <si>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</si>
  <si>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</si>
  <si>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</si>
  <si>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</si>
  <si>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</si>
  <si>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</si>
  <si>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</si>
  <si>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</si>
  <si>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</si>
  <si>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</si>
  <si>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</si>
  <si>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</si>
  <si>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</si>
  <si>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</si>
  <si>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</si>
  <si>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</si>
  <si>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</si>
  <si>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</si>
  <si>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</si>
  <si>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</si>
  <si>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</si>
  <si>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</si>
  <si>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</si>
  <si>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</si>
  <si>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</si>
  <si>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</si>
  <si>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</si>
  <si>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</si>
  <si>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</si>
  <si>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</si>
  <si>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</si>
  <si>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</si>
  <si>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</si>
  <si>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</si>
  <si>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</si>
  <si>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</si>
  <si>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</si>
  <si>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</si>
  <si>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</si>
  <si>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</si>
  <si>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</si>
  <si>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</si>
  <si>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</si>
  <si>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</si>
  <si>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</si>
  <si>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</si>
  <si>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</si>
  <si>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</si>
  <si>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</si>
  <si>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</si>
  <si>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</si>
  <si>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</si>
  <si>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</si>
  <si>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</si>
  <si>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</si>
  <si>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</si>
  <si>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</si>
  <si>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</si>
  <si>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</si>
  <si>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</si>
  <si>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</si>
  <si>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</si>
  <si>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</si>
  <si>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</si>
  <si>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</si>
  <si>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</si>
  <si>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</si>
  <si>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</si>
  <si>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</si>
  <si>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</si>
  <si>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</si>
  <si>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</si>
  <si>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</si>
  <si>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</si>
  <si>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</si>
  <si>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</si>
  <si>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</si>
  <si>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</si>
  <si>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</si>
  <si>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</si>
  <si>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</si>
  <si>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</si>
  <si>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</si>
  <si>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</si>
  <si>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</si>
  <si>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</si>
  <si>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</si>
  <si>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</si>
  <si>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</si>
  <si>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</si>
  <si>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</si>
  <si>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</si>
  <si>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</si>
  <si>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</si>
  <si>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</si>
  <si>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</si>
  <si>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</si>
  <si>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</si>
  <si>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</si>
  <si>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</si>
  <si>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</si>
  <si>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</si>
  <si>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</si>
  <si>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</si>
  <si>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</si>
  <si>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</si>
  <si>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</si>
  <si>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</si>
  <si>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</si>
  <si>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</si>
  <si>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</si>
  <si>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</si>
  <si>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</si>
  <si>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</si>
  <si>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</si>
  <si>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</si>
  <si>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</si>
  <si>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</si>
  <si>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</si>
  <si>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</si>
  <si>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</si>
  <si>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</si>
  <si>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</si>
  <si>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</si>
  <si>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</si>
  <si>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</si>
  <si>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</si>
  <si>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</si>
  <si>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</si>
  <si>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</si>
  <si>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</si>
  <si>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</si>
  <si>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</si>
  <si>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</si>
  <si>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</si>
  <si>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</si>
  <si>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</si>
  <si>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</si>
  <si>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</si>
  <si>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</si>
  <si>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</si>
  <si>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</si>
  <si>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</si>
  <si>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</si>
  <si>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</si>
  <si>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</si>
  <si>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</si>
  <si>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</si>
  <si>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</si>
  <si>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</si>
  <si>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</si>
  <si>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</si>
  <si>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</si>
  <si>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</si>
  <si>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</si>
  <si>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</si>
  <si>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</si>
  <si>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</si>
  <si>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</si>
  <si>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</si>
  <si>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</si>
  <si>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</si>
  <si>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</si>
  <si>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</si>
  <si>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</si>
  <si>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</si>
  <si>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</si>
  <si>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</si>
  <si>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</si>
  <si>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</si>
  <si>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</si>
  <si>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</si>
  <si>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</si>
  <si>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</si>
  <si>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</si>
  <si>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</si>
  <si>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</si>
  <si>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</si>
  <si>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</si>
  <si>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</si>
  <si>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</si>
  <si>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</si>
  <si>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</si>
  <si>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</si>
  <si>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</si>
  <si>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</si>
  <si>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</si>
  <si>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</si>
  <si>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</si>
  <si>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</si>
  <si>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</si>
  <si>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</si>
  <si>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</si>
  <si>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</si>
  <si>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</si>
  <si>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</si>
  <si>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</si>
  <si>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</si>
  <si>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</si>
  <si>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</si>
  <si>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</si>
  <si>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</si>
  <si>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</si>
  <si>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</si>
  <si>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</si>
  <si>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</si>
  <si>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</si>
  <si>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</si>
  <si>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</si>
  <si>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</si>
  <si>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</si>
  <si>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</si>
  <si>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</si>
  <si>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</si>
  <si>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</si>
  <si>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</si>
  <si>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</si>
  <si>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</si>
  <si>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</si>
  <si>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</si>
  <si>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</si>
  <si>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</si>
  <si>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</si>
  <si>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</si>
  <si>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</si>
  <si>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</si>
  <si>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</si>
  <si>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</si>
  <si>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</si>
  <si>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</si>
  <si>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</si>
  <si>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</si>
  <si>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</si>
  <si>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</si>
  <si>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</si>
  <si>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</si>
  <si>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</si>
  <si>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</si>
  <si>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</si>
  <si>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</si>
  <si>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</si>
  <si>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</si>
  <si>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</si>
  <si>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</si>
  <si>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</si>
  <si>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</si>
  <si>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</si>
  <si>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</si>
  <si>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</si>
  <si>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</si>
  <si>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</si>
  <si>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</si>
  <si>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</si>
  <si>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</si>
  <si>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</si>
  <si>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</si>
  <si>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</si>
  <si>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</si>
  <si>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</si>
  <si>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</si>
  <si>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</si>
  <si>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</si>
  <si>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</si>
  <si>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</si>
  <si>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</si>
  <si>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</si>
  <si>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</si>
  <si>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</si>
  <si>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</si>
  <si>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</si>
  <si>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</si>
  <si>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</si>
  <si>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</si>
  <si>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</si>
  <si>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</si>
  <si>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</si>
  <si>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</si>
  <si>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</si>
  <si>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</si>
  <si>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</si>
  <si>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</si>
  <si>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</si>
  <si>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</si>
  <si>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</si>
  <si>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</si>
  <si>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</si>
  <si>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</si>
  <si>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</si>
  <si>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</si>
  <si>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</si>
  <si>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</si>
  <si>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</si>
  <si>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</si>
  <si>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</si>
  <si>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</si>
  <si>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</si>
  <si>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</si>
  <si>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</si>
  <si>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</si>
  <si>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</si>
  <si>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</si>
  <si>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</si>
  <si>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</si>
  <si>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</si>
  <si>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</si>
  <si>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</si>
  <si>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</si>
  <si>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</si>
  <si>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</si>
  <si>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</si>
  <si>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</si>
  <si>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</si>
  <si>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</si>
  <si>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</si>
  <si>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</si>
  <si>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</si>
  <si>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</si>
  <si>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</si>
  <si>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</si>
  <si>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</si>
  <si>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</si>
  <si>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</si>
  <si>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</si>
  <si>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</si>
  <si>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</si>
  <si>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</si>
  <si>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</si>
  <si>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</si>
  <si>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</si>
  <si>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</si>
  <si>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</si>
  <si>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</si>
  <si>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</si>
  <si>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</si>
  <si>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</si>
  <si>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</si>
  <si>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</si>
  <si>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</si>
  <si>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</si>
  <si>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</si>
  <si>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</si>
  <si>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</si>
  <si>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</si>
  <si>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</si>
  <si>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</si>
  <si>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</si>
  <si>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</si>
  <si>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</si>
  <si>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</si>
  <si>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</si>
  <si>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</si>
  <si>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</si>
  <si>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</si>
  <si>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</si>
  <si>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</si>
  <si>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</si>
  <si>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</si>
  <si>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</si>
  <si>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</si>
  <si>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</si>
  <si>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</si>
  <si>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</si>
  <si>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</si>
  <si>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</si>
  <si>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</si>
  <si>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</si>
  <si>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</si>
  <si>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</si>
  <si>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</si>
  <si>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</si>
  <si>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</si>
  <si>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</si>
  <si>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</si>
  <si>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</si>
  <si>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</si>
  <si>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</si>
  <si>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</si>
  <si>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</si>
  <si>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</si>
  <si>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</si>
  <si>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</si>
  <si>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</si>
  <si>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</si>
  <si>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</si>
  <si>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</si>
  <si>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</si>
  <si>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</si>
  <si>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</si>
  <si>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</si>
  <si>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</si>
  <si>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</si>
  <si>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</si>
  <si>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</si>
  <si>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</si>
  <si>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</si>
  <si>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</si>
  <si>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</si>
  <si>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</si>
  <si>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</si>
  <si>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</si>
  <si>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</si>
  <si>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</si>
  <si>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</si>
  <si>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</si>
  <si>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</si>
  <si>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</si>
  <si>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</si>
  <si>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</si>
  <si>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</si>
  <si>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</si>
  <si>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</si>
  <si>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</si>
  <si>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</si>
  <si>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</si>
  <si>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</si>
  <si>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</si>
  <si>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</si>
  <si>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</si>
  <si>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</si>
  <si>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</si>
  <si>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</si>
  <si>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</si>
  <si>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</si>
  <si>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</si>
  <si>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</si>
  <si>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</si>
  <si>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</si>
  <si>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</si>
  <si>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</si>
  <si>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</si>
  <si>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</si>
  <si>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</si>
  <si>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</si>
  <si>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</si>
  <si>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</si>
  <si>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</si>
  <si>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</si>
  <si>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</si>
  <si>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</si>
  <si>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</si>
  <si>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</si>
  <si>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</si>
  <si>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</si>
  <si>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</si>
  <si>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</si>
  <si>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</si>
  <si>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</si>
  <si>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</si>
  <si>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</si>
  <si>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</si>
  <si>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</si>
  <si>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</si>
  <si>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</si>
  <si>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</si>
  <si>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</si>
  <si>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</si>
  <si>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</si>
  <si>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</si>
  <si>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</si>
  <si>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</si>
  <si>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</si>
  <si>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</si>
  <si>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</si>
  <si>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</si>
  <si>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</si>
  <si>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</si>
  <si>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</si>
  <si>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</si>
  <si>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</si>
  <si>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</si>
  <si>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</si>
  <si>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</si>
  <si>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</si>
  <si>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</si>
  <si>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</si>
  <si>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</si>
  <si>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</si>
  <si>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</si>
  <si>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</si>
  <si>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</si>
  <si>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</si>
  <si>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</si>
  <si>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</si>
  <si>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</si>
  <si>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</si>
  <si>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</si>
  <si>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</si>
  <si>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</si>
  <si>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</si>
  <si>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</si>
  <si>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</si>
  <si>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</si>
  <si>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</si>
  <si>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</si>
  <si>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</si>
  <si>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</si>
  <si>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</si>
  <si>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</si>
  <si>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</si>
  <si>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</si>
  <si>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</si>
  <si>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</si>
  <si>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</si>
  <si>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</si>
  <si>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</si>
  <si>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</si>
  <si>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</si>
  <si>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</si>
  <si>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</si>
  <si>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</si>
  <si>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</si>
  <si>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</si>
  <si>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</si>
  <si>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</si>
  <si>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</si>
  <si>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</si>
  <si>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</si>
  <si>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</si>
  <si>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</si>
  <si>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</si>
  <si>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</si>
  <si>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</si>
  <si>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</si>
  <si>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</si>
  <si>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</si>
  <si>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</si>
  <si>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</si>
  <si>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</si>
  <si>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</si>
  <si>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</si>
  <si>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</si>
  <si>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</si>
  <si>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</si>
  <si>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</si>
  <si>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</si>
  <si>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</si>
  <si>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</si>
  <si>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</si>
  <si>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</si>
  <si>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</si>
  <si>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</si>
  <si>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</si>
  <si>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</si>
  <si>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</si>
  <si>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</si>
  <si>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</si>
  <si>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</si>
  <si>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</si>
  <si>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</si>
  <si>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</si>
  <si>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</si>
  <si>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</si>
  <si>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</si>
  <si>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</si>
  <si>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</si>
  <si>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</si>
  <si>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</si>
  <si>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</si>
  <si>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</si>
  <si>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</si>
  <si>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</si>
  <si>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</si>
  <si>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</si>
  <si>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</si>
  <si>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</si>
  <si>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</si>
  <si>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</si>
  <si>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</si>
  <si>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</si>
  <si>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</si>
  <si>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</si>
  <si>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</si>
  <si>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</si>
  <si>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</si>
  <si>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</si>
  <si>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</si>
  <si>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</si>
  <si>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</si>
  <si>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</si>
  <si>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</si>
  <si>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</si>
  <si>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</si>
  <si>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</si>
  <si>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</si>
  <si>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</si>
  <si>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</si>
  <si>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</si>
  <si>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</si>
  <si>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</si>
  <si>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</si>
  <si>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</si>
  <si>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</si>
  <si>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</si>
  <si>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</si>
  <si>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</si>
  <si>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</si>
  <si>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</si>
  <si>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</si>
  <si>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</si>
  <si>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</si>
  <si>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</si>
  <si>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</si>
  <si>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</si>
  <si>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</si>
  <si>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</si>
  <si>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</si>
  <si>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</si>
  <si>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</si>
  <si>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</si>
  <si>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</si>
  <si>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</si>
  <si>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</si>
  <si>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</si>
  <si>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</si>
  <si>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</si>
  <si>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</si>
  <si>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</si>
  <si>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</si>
  <si>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</si>
  <si>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</si>
  <si>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</si>
  <si>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</si>
  <si>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</si>
  <si>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</si>
  <si>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</si>
  <si>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</si>
  <si>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</si>
  <si>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</si>
  <si>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</si>
  <si>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</si>
  <si>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</si>
  <si>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</si>
  <si>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</si>
  <si>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</si>
  <si>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</si>
  <si>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</si>
  <si>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</si>
  <si>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</si>
  <si>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</si>
  <si>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</si>
  <si>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</si>
  <si>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</si>
  <si>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</si>
  <si>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</si>
  <si>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</si>
  <si>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</si>
  <si>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</si>
  <si>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</si>
  <si>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</si>
  <si>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</si>
  <si>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</si>
  <si>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</si>
  <si>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</si>
  <si>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</si>
  <si>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</si>
  <si>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</si>
  <si>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</si>
  <si>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</si>
  <si>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</si>
  <si>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</si>
  <si>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</si>
  <si>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</si>
  <si>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</si>
  <si>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</si>
  <si>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</si>
  <si>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</si>
  <si>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</si>
  <si>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</si>
  <si>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</si>
  <si>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</si>
  <si>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</si>
  <si>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</si>
  <si>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</si>
  <si>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</si>
  <si>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</si>
  <si>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</si>
  <si>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</si>
  <si>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</si>
  <si>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</si>
  <si>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</si>
  <si>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</si>
  <si>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</si>
  <si>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</si>
  <si>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</si>
  <si>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</si>
  <si>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</si>
  <si>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</si>
  <si>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</si>
  <si>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</si>
  <si>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</si>
  <si>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</si>
  <si>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</si>
  <si>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</si>
  <si>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</si>
  <si>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</si>
  <si>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</si>
  <si>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</si>
  <si>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</si>
  <si>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</si>
  <si>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</si>
  <si>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</si>
  <si>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</si>
  <si>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</si>
  <si>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</si>
  <si>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</si>
  <si>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</si>
  <si>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</si>
  <si>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</si>
  <si>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</si>
  <si>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</si>
  <si>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</si>
  <si>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</si>
  <si>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</si>
  <si>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</si>
  <si>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</si>
  <si>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</si>
  <si>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</si>
  <si>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</si>
  <si>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</si>
  <si>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</si>
  <si>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</si>
  <si>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</si>
  <si>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</si>
  <si>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</si>
  <si>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</si>
  <si>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</si>
  <si>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</si>
  <si>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</si>
  <si>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</si>
  <si>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</si>
  <si>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</si>
  <si>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</si>
  <si>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</si>
  <si>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</si>
  <si>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</si>
  <si>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</si>
  <si>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</si>
  <si>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</si>
  <si>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</si>
  <si>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</si>
  <si>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</si>
  <si>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</si>
  <si>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</si>
  <si>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</si>
  <si>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</si>
  <si>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</si>
  <si>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</si>
  <si>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</si>
  <si>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</si>
  <si>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</si>
  <si>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</si>
  <si>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</si>
  <si>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</si>
  <si>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</si>
  <si>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</si>
  <si>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</si>
  <si>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</si>
  <si>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</si>
  <si>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</si>
  <si>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</si>
  <si>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</si>
  <si>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</si>
  <si>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</si>
  <si>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</si>
  <si>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</si>
  <si>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</si>
  <si>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</si>
  <si>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</si>
  <si>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</si>
  <si>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</si>
  <si>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</si>
  <si>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</si>
  <si>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</si>
  <si>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</si>
  <si>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</si>
  <si>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</si>
  <si>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</si>
  <si>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</si>
  <si>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</si>
  <si>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</si>
  <si>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</si>
  <si>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</si>
  <si>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</si>
  <si>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</si>
  <si>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</si>
  <si>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</si>
  <si>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</si>
  <si>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</si>
  <si>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</si>
  <si>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</si>
  <si>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</si>
  <si>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</si>
  <si>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</si>
  <si>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</si>
  <si>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</si>
  <si>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</si>
  <si>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</si>
  <si>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</si>
  <si>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</si>
  <si>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</si>
  <si>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</si>
  <si>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</si>
  <si>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</si>
  <si>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</si>
  <si>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</si>
  <si>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</si>
  <si>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</si>
  <si>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</si>
  <si>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</si>
  <si>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</si>
  <si>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</si>
  <si>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</si>
  <si>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</si>
  <si>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</si>
  <si>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</si>
  <si>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</si>
  <si>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</si>
  <si>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</si>
  <si>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</si>
  <si>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</si>
  <si>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</si>
  <si>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</si>
  <si>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</si>
  <si>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</si>
  <si>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</si>
  <si>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</si>
  <si>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</si>
  <si>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</si>
  <si>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</si>
  <si>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</si>
  <si>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</si>
  <si>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</si>
  <si>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</si>
  <si>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</si>
  <si>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</si>
  <si>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</si>
  <si>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</si>
  <si>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</si>
  <si>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</si>
  <si>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</si>
  <si>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</si>
  <si>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</si>
  <si>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</si>
  <si>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</si>
  <si>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</si>
  <si>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</si>
  <si>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</si>
  <si>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</si>
  <si>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</si>
  <si>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</si>
  <si>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</si>
  <si>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</si>
  <si>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</si>
  <si>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</si>
  <si>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</si>
  <si>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</si>
  <si>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</si>
  <si>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</si>
  <si>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</si>
  <si>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</si>
  <si>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</si>
  <si>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</si>
  <si>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</si>
  <si>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</si>
  <si>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</si>
  <si>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</si>
  <si>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</si>
  <si>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</si>
  <si>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</si>
  <si>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</si>
  <si>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</si>
  <si>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</si>
  <si>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</si>
  <si>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</si>
  <si>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</si>
  <si>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</si>
  <si>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</si>
  <si>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</si>
  <si>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</si>
  <si>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</si>
  <si>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</si>
  <si>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</si>
  <si>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</si>
  <si>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</si>
  <si>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</si>
  <si>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</si>
  <si>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</si>
  <si>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</si>
  <si>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</si>
  <si>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</si>
  <si>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</si>
  <si>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</si>
  <si>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</si>
  <si>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</si>
  <si>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</si>
  <si>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</si>
  <si>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</si>
  <si>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</si>
  <si>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</si>
  <si>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</si>
  <si>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</si>
  <si>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</si>
  <si>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</si>
  <si>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</si>
  <si>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</si>
  <si>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</si>
  <si>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</si>
  <si>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</si>
  <si>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</si>
  <si>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</si>
  <si>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</si>
  <si>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</si>
  <si>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</si>
  <si>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</si>
  <si>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</si>
  <si>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</si>
  <si>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</si>
  <si>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</si>
  <si>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</si>
  <si>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</si>
  <si>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</si>
  <si>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</si>
  <si>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</si>
  <si>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</si>
  <si>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</si>
  <si>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</si>
  <si>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</si>
  <si>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</si>
  <si>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</si>
  <si>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</si>
  <si>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</si>
  <si>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</si>
  <si>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</si>
  <si>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</si>
  <si>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</si>
  <si>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</si>
  <si>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</si>
  <si>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</si>
  <si>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</si>
  <si>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</si>
  <si>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</si>
  <si>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</si>
  <si>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</si>
  <si>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</si>
  <si>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</si>
  <si>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</si>
  <si>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</si>
  <si>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</si>
  <si>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</si>
  <si>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</si>
  <si>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</si>
  <si>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</si>
  <si>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</si>
  <si>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</si>
  <si>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</si>
  <si>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</si>
  <si>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</si>
  <si>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</si>
  <si>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</si>
  <si>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</si>
  <si>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</si>
  <si>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</si>
  <si>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</si>
  <si>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</si>
  <si>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</si>
  <si>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</si>
  <si>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</si>
  <si>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</si>
  <si>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</si>
  <si>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</si>
  <si>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</si>
  <si>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</si>
  <si>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</si>
  <si>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</si>
  <si>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</si>
  <si>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</si>
  <si>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</si>
  <si>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</si>
  <si>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</si>
  <si>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</si>
  <si>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</si>
  <si>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</si>
  <si>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</si>
  <si>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</si>
  <si>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</si>
  <si>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</si>
  <si>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</si>
  <si>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</si>
  <si>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</si>
  <si>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</si>
  <si>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</si>
  <si>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</si>
  <si>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</si>
  <si>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</si>
  <si>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</si>
  <si>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</si>
  <si>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</si>
  <si>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</si>
  <si>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</si>
  <si>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</si>
  <si>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</si>
  <si>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</si>
  <si>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</si>
  <si>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</si>
  <si>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</si>
  <si>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</si>
  <si>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</si>
  <si>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</si>
  <si>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</si>
  <si>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</si>
  <si>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</si>
  <si>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</si>
  <si>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</si>
  <si>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</si>
  <si>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</si>
  <si>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</si>
  <si>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</si>
  <si>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</si>
  <si>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</si>
  <si>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</si>
  <si>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</si>
  <si>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</si>
  <si>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</si>
  <si>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</si>
  <si>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</si>
  <si>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</si>
  <si>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</si>
  <si>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</si>
  <si>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</si>
  <si>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</si>
  <si>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</si>
  <si>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</si>
  <si>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</si>
  <si>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</si>
  <si>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</si>
  <si>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</si>
  <si>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</si>
  <si>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</si>
  <si>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</si>
  <si>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</si>
  <si>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</si>
  <si>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</si>
  <si>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</si>
  <si>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</si>
  <si>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</si>
  <si>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</si>
  <si>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</si>
  <si>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</si>
  <si>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</si>
  <si>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</si>
  <si>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</si>
  <si>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</si>
  <si>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</si>
  <si>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</si>
  <si>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</si>
  <si>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</si>
  <si>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</si>
  <si>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</si>
  <si>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</si>
  <si>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</si>
  <si>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</si>
  <si>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</si>
  <si>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</si>
  <si>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</si>
  <si>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</si>
  <si>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</si>
  <si>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</si>
  <si>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</si>
  <si>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</si>
  <si>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</si>
  <si>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</si>
  <si>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</si>
  <si>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</si>
  <si>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</si>
  <si>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</si>
  <si>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</si>
  <si>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</si>
  <si>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</si>
  <si>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</si>
  <si>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</si>
  <si>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</si>
  <si>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</si>
  <si>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</si>
  <si>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</si>
  <si>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</si>
  <si>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</si>
  <si>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</si>
  <si>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</si>
  <si>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</si>
  <si>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</si>
  <si>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</si>
  <si>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</si>
  <si>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</si>
  <si>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</si>
  <si>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</si>
  <si>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</si>
  <si>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</si>
  <si>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</si>
  <si>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</si>
  <si>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</si>
  <si>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</si>
  <si>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</si>
  <si>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</si>
  <si>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</si>
  <si>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</si>
  <si>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</si>
  <si>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</si>
  <si>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</si>
  <si>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</si>
  <si>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</si>
  <si>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</si>
  <si>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</si>
  <si>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</si>
  <si>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</si>
  <si>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</si>
  <si>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</si>
  <si>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</si>
  <si>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</si>
  <si>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</si>
  <si>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</si>
  <si>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</si>
  <si>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</si>
  <si>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</si>
  <si>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</si>
  <si>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</si>
  <si>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</si>
  <si>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</si>
  <si>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</si>
  <si>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</si>
  <si>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</si>
  <si>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</si>
  <si>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</si>
  <si>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</si>
  <si>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</si>
  <si>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</si>
  <si>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</si>
  <si>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</si>
  <si>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</si>
  <si>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</si>
  <si>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</si>
  <si>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</si>
  <si>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</si>
  <si>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</si>
  <si>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</si>
  <si>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</si>
  <si>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</si>
  <si>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</si>
  <si>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</si>
  <si>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</si>
  <si>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</si>
  <si>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</si>
  <si>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</si>
  <si>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</si>
  <si>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</si>
  <si>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</si>
  <si>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</si>
  <si>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</si>
  <si>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</si>
  <si>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</si>
  <si>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</si>
  <si>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</si>
  <si>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</si>
  <si>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</si>
  <si>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</si>
  <si>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</si>
  <si>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</si>
  <si>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</si>
  <si>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</si>
  <si>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</si>
  <si>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</si>
  <si>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</si>
  <si>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</si>
  <si>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</si>
  <si>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</si>
  <si>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</si>
  <si>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</si>
  <si>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</si>
  <si>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</si>
  <si>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</si>
  <si>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</si>
  <si>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</si>
  <si>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</si>
  <si>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</si>
  <si>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</si>
  <si>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</si>
  <si>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</si>
  <si>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</si>
  <si>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</si>
  <si>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</si>
  <si>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</si>
  <si>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</si>
  <si>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</si>
  <si>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</si>
  <si>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</si>
  <si>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</si>
  <si>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</si>
  <si>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</si>
  <si>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</si>
  <si>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</si>
  <si>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</si>
  <si>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</si>
  <si>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</si>
  <si>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</si>
  <si>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</si>
  <si>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</si>
  <si>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</si>
  <si>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</si>
  <si>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</si>
  <si>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</si>
  <si>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</si>
  <si>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</si>
  <si>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</si>
  <si>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</si>
  <si>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</si>
  <si>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</si>
  <si>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</si>
  <si>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</si>
  <si>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</si>
  <si>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</si>
  <si>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</si>
  <si>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</si>
  <si>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</si>
  <si>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</si>
  <si>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</si>
  <si>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</si>
  <si>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</si>
  <si>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</si>
  <si>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</si>
  <si>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</si>
  <si>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</si>
  <si>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</si>
  <si>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</si>
  <si>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</si>
  <si>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</si>
  <si>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</si>
  <si>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</si>
  <si>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</si>
  <si>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</si>
  <si>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</si>
  <si>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</si>
  <si>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</si>
  <si>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</si>
  <si>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</si>
  <si>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</si>
  <si>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</si>
  <si>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</si>
  <si>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</si>
  <si>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</si>
  <si>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</si>
  <si>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</si>
  <si>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</si>
  <si>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</si>
  <si>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</si>
  <si>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</si>
  <si>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</si>
  <si>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</si>
  <si>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</si>
  <si>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</si>
  <si>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</si>
  <si>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</si>
  <si>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</si>
  <si>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</si>
  <si>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</si>
  <si>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</si>
  <si>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</si>
  <si>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</si>
  <si>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</si>
  <si>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</si>
  <si>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</si>
  <si>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</si>
  <si>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</si>
  <si>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</si>
  <si>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</si>
  <si>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</si>
  <si>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</si>
  <si>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</si>
  <si>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</si>
  <si>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</si>
  <si>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</si>
  <si>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</si>
  <si>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</si>
  <si>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</si>
  <si>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</si>
  <si>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</si>
  <si>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</si>
  <si>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</si>
  <si>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</si>
  <si>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</si>
  <si>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</si>
  <si>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</si>
  <si>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</si>
  <si>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</si>
  <si>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</si>
  <si>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</si>
  <si>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</si>
  <si>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</si>
  <si>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</si>
  <si>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</si>
  <si>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</si>
  <si>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</si>
  <si>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</si>
  <si>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</si>
  <si>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</si>
  <si>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</si>
  <si>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</si>
  <si>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</si>
  <si>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</si>
  <si>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</si>
  <si>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</si>
  <si>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</si>
  <si>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</si>
  <si>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</si>
  <si>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</si>
  <si>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</si>
  <si>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</si>
  <si>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</si>
  <si>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</si>
  <si>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</si>
  <si>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</si>
  <si>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</si>
  <si>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</si>
  <si>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</si>
  <si>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</si>
  <si>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</si>
  <si>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</si>
  <si>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</si>
  <si>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</si>
  <si>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</si>
  <si>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</si>
  <si>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</si>
  <si>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</si>
  <si>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</si>
  <si>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</si>
  <si>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</si>
  <si>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</si>
  <si>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</si>
  <si>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</si>
  <si>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</si>
  <si>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</si>
  <si>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</si>
  <si>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</si>
  <si>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</si>
  <si>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</si>
  <si>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</si>
  <si>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</si>
  <si>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</si>
  <si>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</si>
  <si>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</si>
  <si>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</si>
  <si>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</si>
  <si>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</si>
  <si>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</si>
  <si>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</si>
  <si>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</si>
  <si>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</si>
  <si>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</si>
  <si>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</si>
  <si>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</si>
  <si>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</si>
  <si>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</si>
  <si>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</si>
  <si>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</si>
  <si>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</si>
  <si>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</si>
  <si>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</si>
  <si>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</si>
  <si>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</si>
  <si>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</si>
  <si>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</si>
  <si>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</si>
  <si>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</si>
  <si>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</si>
  <si>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</si>
  <si>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</si>
  <si>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</si>
  <si>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</si>
  <si>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</si>
  <si>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</si>
  <si>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</si>
  <si>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</si>
  <si>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</si>
  <si>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</si>
  <si>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</si>
  <si>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</si>
  <si>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</si>
  <si>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</si>
  <si>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</si>
  <si>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</si>
  <si>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</si>
  <si>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</si>
  <si>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</si>
  <si>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</si>
  <si>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</si>
  <si>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</si>
  <si>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</si>
  <si>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</si>
  <si>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</si>
  <si>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</si>
  <si>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</si>
  <si>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</si>
  <si>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</si>
  <si>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</si>
  <si>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</si>
  <si>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</si>
  <si>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</si>
  <si>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</si>
  <si>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</si>
  <si>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</si>
  <si>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</si>
  <si>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</si>
  <si>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</si>
  <si>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</si>
  <si>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</si>
  <si>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</si>
  <si>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</si>
  <si>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</si>
  <si>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</si>
  <si>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</si>
  <si>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</si>
  <si>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</si>
  <si>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</si>
  <si>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</si>
  <si>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</si>
  <si>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</si>
  <si>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</si>
  <si>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</si>
  <si>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</si>
  <si>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</si>
  <si>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</si>
  <si>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</si>
  <si>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</si>
  <si>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</si>
  <si>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</si>
  <si>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</si>
  <si>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</si>
  <si>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</si>
  <si>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</si>
  <si>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</si>
  <si>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</si>
  <si>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</si>
  <si>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</si>
  <si>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</si>
  <si>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</si>
  <si>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</si>
  <si>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</si>
  <si>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</si>
  <si>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</si>
  <si>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</si>
  <si>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</si>
  <si>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</si>
  <si>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</si>
  <si>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</si>
  <si>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</si>
  <si>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</si>
  <si>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</si>
  <si>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</si>
  <si>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</si>
  <si>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</si>
  <si>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</si>
  <si>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</si>
  <si>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</si>
  <si>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</si>
  <si>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</si>
  <si>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</si>
  <si>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</si>
  <si>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</si>
  <si>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</si>
  <si>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</si>
  <si>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</si>
  <si>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</si>
  <si>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</si>
  <si>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</si>
  <si>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</si>
  <si>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</si>
  <si>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</si>
  <si>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</si>
  <si>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</si>
  <si>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</si>
  <si>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</si>
  <si>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</si>
  <si>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</si>
  <si>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</si>
  <si>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</si>
  <si>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</si>
  <si>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</si>
  <si>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</si>
  <si>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</si>
  <si>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</si>
  <si>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</si>
  <si>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</si>
  <si>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</si>
  <si>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</si>
  <si>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</si>
  <si>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</si>
  <si>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</si>
  <si>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</si>
  <si>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</si>
  <si>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</si>
  <si>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</si>
  <si>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</si>
  <si>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</si>
  <si>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</si>
  <si>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</si>
  <si>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</si>
  <si>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</si>
  <si>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</si>
  <si>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</si>
  <si>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</si>
  <si>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</si>
  <si>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</si>
  <si>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</si>
  <si>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</si>
  <si>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</si>
  <si>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</si>
  <si>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</si>
  <si>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</si>
  <si>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</si>
  <si>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</si>
  <si>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</si>
  <si>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</si>
  <si>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</si>
  <si>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</si>
  <si>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</si>
  <si>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</si>
  <si>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</si>
  <si>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</si>
  <si>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</si>
  <si>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</si>
  <si>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</si>
  <si>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</si>
  <si>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</si>
  <si>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</si>
  <si>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</si>
  <si>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</si>
  <si>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</si>
  <si>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</si>
  <si>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</si>
  <si>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</si>
  <si>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</si>
  <si>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</si>
  <si>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</si>
  <si>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</si>
  <si>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</si>
  <si>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</si>
  <si>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</si>
  <si>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</si>
  <si>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</si>
  <si>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</si>
  <si>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</si>
  <si>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</si>
  <si>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</si>
  <si>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</si>
  <si>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</si>
  <si>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</si>
  <si>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</si>
  <si>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</si>
  <si>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</si>
  <si>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</si>
  <si>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</si>
  <si>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</si>
  <si>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</si>
  <si>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</si>
  <si>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</si>
  <si>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</si>
  <si>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</si>
  <si>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</si>
  <si>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</si>
  <si>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</si>
  <si>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</si>
  <si>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</si>
  <si>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</si>
  <si>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</si>
  <si>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</si>
  <si>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</si>
  <si>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</si>
  <si>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</si>
  <si>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</si>
  <si>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</si>
  <si>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</si>
  <si>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</si>
  <si>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</si>
  <si>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</si>
  <si>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</si>
  <si>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</si>
  <si>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</si>
  <si>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</si>
  <si>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</si>
  <si>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</si>
  <si>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</si>
  <si>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</si>
  <si>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</si>
  <si>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</si>
  <si>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</si>
  <si>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</si>
  <si>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</si>
  <si>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</si>
  <si>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</si>
  <si>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</si>
  <si>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</si>
  <si>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</si>
  <si>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</si>
  <si>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</si>
  <si>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</si>
  <si>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</si>
  <si>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</si>
  <si>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</si>
  <si>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</si>
  <si>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</si>
  <si>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</si>
  <si>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</si>
  <si>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</si>
  <si>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</si>
  <si>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</si>
  <si>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</si>
  <si>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</si>
  <si>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</si>
  <si>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</si>
  <si>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</si>
  <si>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</si>
  <si>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</si>
  <si>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</si>
  <si>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</si>
  <si>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</si>
  <si>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</si>
  <si>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</si>
  <si>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</si>
  <si>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</si>
  <si>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</si>
  <si>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</si>
  <si>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</si>
  <si>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</si>
  <si>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</si>
  <si>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</si>
  <si>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</si>
  <si>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</si>
  <si>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</si>
  <si>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</si>
  <si>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</si>
  <si>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</si>
  <si>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</si>
  <si>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</si>
  <si>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</si>
  <si>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</si>
  <si>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</si>
  <si>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</si>
  <si>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</si>
  <si>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</si>
  <si>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</si>
  <si>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</si>
  <si>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</si>
  <si>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</si>
  <si>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</si>
  <si>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</si>
  <si>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</si>
  <si>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</si>
  <si>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</si>
  <si>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</si>
  <si>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</si>
  <si>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</si>
  <si>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</si>
  <si>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</si>
  <si>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</si>
  <si>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</si>
  <si>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</si>
  <si>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</si>
  <si>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</si>
  <si>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</si>
  <si>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</si>
  <si>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</si>
  <si>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</si>
  <si>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</si>
  <si>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</si>
  <si>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</si>
  <si>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</si>
  <si>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</si>
  <si>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</si>
  <si>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</si>
  <si>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</si>
  <si>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</si>
  <si>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</si>
  <si>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</si>
  <si>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</si>
  <si>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</si>
  <si>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</si>
  <si>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</si>
  <si>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</si>
  <si>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</si>
  <si>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</si>
  <si>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</si>
  <si>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</si>
  <si>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</si>
  <si>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</si>
  <si>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</si>
  <si>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</si>
  <si>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</si>
  <si>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</si>
  <si>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</si>
  <si>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</si>
  <si>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</si>
  <si>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</si>
  <si>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</si>
  <si>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</si>
  <si>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</si>
  <si>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</si>
  <si>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</si>
  <si>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</si>
  <si>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</si>
  <si>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</si>
  <si>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</si>
  <si>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</si>
  <si>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</si>
  <si>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</si>
  <si>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</si>
  <si>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</si>
  <si>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</si>
  <si>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</si>
  <si>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</si>
  <si>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</si>
  <si>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</si>
  <si>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</si>
  <si>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</si>
  <si>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</si>
  <si>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</si>
  <si>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</si>
  <si>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</si>
  <si>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</si>
  <si>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</si>
  <si>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</si>
  <si>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</si>
  <si>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</si>
  <si>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</si>
  <si>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</si>
  <si>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</si>
  <si>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</si>
  <si>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</si>
  <si>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</si>
  <si>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</si>
  <si>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</si>
  <si>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</si>
  <si>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</si>
  <si>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</si>
  <si>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</si>
  <si>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</si>
  <si>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</si>
  <si>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</si>
  <si>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</si>
  <si>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</si>
  <si>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</si>
  <si>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</si>
  <si>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</si>
  <si>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</si>
  <si>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</si>
  <si>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</si>
  <si>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</si>
  <si>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</si>
  <si>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</si>
  <si>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</si>
  <si>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</si>
  <si>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</si>
  <si>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</si>
  <si>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</si>
  <si>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</si>
  <si>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</si>
  <si>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</si>
  <si>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</si>
  <si>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</si>
  <si>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</si>
  <si>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</si>
  <si>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</si>
  <si>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</si>
  <si>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</si>
  <si>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</si>
  <si>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</si>
  <si>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</si>
  <si>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</si>
  <si>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</si>
  <si>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</si>
  <si>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</si>
  <si>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</si>
  <si>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</si>
  <si>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</si>
  <si>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</si>
  <si>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</si>
  <si>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</si>
  <si>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</si>
  <si>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</si>
  <si>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</si>
  <si>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</si>
  <si>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</si>
  <si>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</si>
  <si>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</si>
  <si>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</si>
  <si>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</si>
  <si>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</si>
  <si>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</si>
  <si>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</si>
  <si>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</si>
  <si>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</si>
  <si>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</si>
  <si>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</si>
  <si>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</si>
  <si>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</si>
  <si>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</si>
  <si>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</si>
  <si>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</si>
  <si>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</si>
  <si>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</si>
  <si>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</si>
  <si>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</si>
  <si>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</si>
  <si>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</si>
  <si>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</si>
  <si>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</si>
  <si>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</si>
  <si>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</si>
  <si>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</si>
  <si>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</si>
  <si>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</si>
  <si>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</si>
  <si>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</si>
  <si>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</si>
  <si>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</si>
  <si>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</si>
  <si>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</si>
  <si>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</si>
  <si>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</si>
  <si>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</si>
  <si>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</si>
  <si>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</si>
  <si>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</si>
  <si>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</si>
  <si>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</si>
  <si>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</si>
  <si>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</si>
  <si>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</si>
  <si>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</si>
  <si>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</si>
  <si>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PCM-20251121-00000821</t>
  </si>
  <si>
    <t>ETA 45 min</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</si>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</sst>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4" totalsRowShown="0" headerRowDxfId="48" dataDxfId="47" headerRowBorderDxfId="45" tableBorderDxfId="46" totalsRowBorderDxfId="44">
  <autoFilter ref="A1:L4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8" totalsRowShown="0" headerRowDxfId="31" dataDxfId="30" headerRowBorderDxfId="28" tableBorderDxfId="29">
  <autoFilter ref="A1:L1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0" totalsRowShown="0" headerRowDxfId="15" dataDxfId="14" headerRowBorderDxfId="12" tableBorderDxfId="13">
  <autoFilter ref="A1:L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319.74597916666971</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45982.694405092596</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45982.694405092596</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45982.694405092596</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45982.694405092596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45982.694405092596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45982.694405092596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45982.694405092596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45982.694405092596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45982.694405092596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45982.694405092596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45982.694405092596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45982.694405092596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45982.694405092596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45982.694405092596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45982.694405092596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45982.694405092596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45982.694405092596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45982.694405092596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45982.694405092596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45982.694405092596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45982.694405092596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45982.694405092596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45982.694405092596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45982.694405092596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45982.694405092596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45982.694405092596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45982.694405092596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45982.694405092596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45982.694405092596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45982.694405092596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45982.694405092596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45982.694405092596</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45982.694405092596</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45982.694405092596</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45982.694405092596</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45982.694405092596</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45982.694405092596</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45982.694405092596</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45982.694405092596</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45982.694405092596</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45982.694405092596</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45982.694405092596</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45982.694405092596</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45982.694405092596</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45982.694405092596</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45982.694405092596</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45982.694405092596</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45982.694405092596</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663F4759-46B2-4A5B-94A8-0DA71E9CD333}"/>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tabSelected="1" workbookViewId="0">
      <pane ySplit="1" topLeftCell="A2" activePane="bottomLeft" state="frozen"/>
      <selection pane="bottomLeft"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157.69456712963438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9" t="s">
        <v>24505</v>
      </c>
      <c r="E4" s="102" t="s">
        <v>39021</v>
      </c>
      <c r="F4" s="103">
        <v>45982.66443287037</v>
      </c>
      <c r="G4" s="104">
        <f ca="1">IFERROR(NOW()-F4,"-")</f>
        <v>2.9972222226206213E-2</v>
      </c>
      <c r="H4" s="103">
        <v>45982.658877314818</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45982.694405092596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45982.694405092596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45982.694405092596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45982.694405092596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45982.694405092596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45982.694405092596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45982.694405092596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45982.694405092596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45982.694405092596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45982.694405092596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45982.694405092596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45982.694405092596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45982.694405092596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45982.694405092596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45982.694405092596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45982.694405092596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45982.694405092596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45982.694405092596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45982.694405092596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45982.694405092596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45982.694405092596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45982.694405092596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45982.694405092596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45982.694405092596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45982.694405092596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45982.694405092596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45982.694405092596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45982.694405092596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45982.694405092596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45982.694405092596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45982.694405092596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45982.694405092596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45982.694405092596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45982.694405092596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45982.694405092596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45982.694405092596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45982.694405092596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45982.694405092596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45982.694405092596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45982.694405092596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45982.694405092596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45982.694405092596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45982.694405092596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45982.694405092596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45982.694405092596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45982.694405092596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45982.694405092596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45982.694405092596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45982.694405092596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45982.694405092596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45982.694405092596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45982.694405092596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45982.694405092596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45982.694405092596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45982.694405092596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45982.694405092596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45982.694405092596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45982.694405092596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45982.694405092596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45982.694405092596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45982.694405092596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45982.694405092596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45982.694405092596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45982.694405092596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45982.694405092596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45982.694405092596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45982.694405092596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45982.694405092596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45982.694405092596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45982.694405092596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45982.694405092596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45982.694405092596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45982.694405092596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45982.694405092596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45982.694405092596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45982.694405092596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45982.694405092596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45982.694405092596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45982.694405092596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45982.694405092596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45982.694405092596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45982.694405092596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45982.694405092596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45982.694405092596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45982.694405092596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45982.694405092596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45982.694405092596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45982.694405092596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45982.694405092596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45982.694405092596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45982.694405092596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45982.694405092596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45982.694405092596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45982.694405092596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45982.694405092596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45982.694405092596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45982.694405092596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45982.694405092596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45982.694405092596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45982.694405092596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45982.694405092596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45982.694405092596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45982.694405092596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45982.694405092596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45982.694405092596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45982.694405092596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45982.694405092596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45982.694405092596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45982.694405092596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45982.694405092596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45982.694405092596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45982.694405092596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45982.694405092596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45982.694405092596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45982.694405092596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45982.694405092596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45982.694405092596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45982.694405092596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45982.694405092596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45982.694405092596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45982.694405092596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45982.694405092596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45982.694405092596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45982.694405092596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45982.694405092596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45982.694405092596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45982.694405092596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45982.694405092596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45982.694405092596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45982.694405092596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45982.694405092596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45982.694405092596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45982.694405092596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45982.694405092596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45982.694405092596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45982.694405092596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45982.694405092596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45982.694405092596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45982.694405092596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45982.694405092596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45982.694405092596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45982.694405092596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45982.694405092596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45982.694405092596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45982.694405092596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45982.694405092596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45982.694405092596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45982.694405092596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45982.694405092596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45982.694405092596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45982.694405092596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45982.694405092596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45982.694405092596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45982.694405092596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45982.694405092596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45982.694405092596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45982.694405092596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45982.694405092596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45982.694405092596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45982.694405092596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45982.694405092596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45982.694405092596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45982.694405092596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45982.694405092596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45982.694405092596</v>
      </c>
      <c r="H4" s="22"/>
      <c r="I4" s="19" t="str">
        <f>IFERROR(VLOOKUP(D4,DB!A:F,6,0),"")</f>
        <v/>
      </c>
      <c r="J4" s="18" t="str">
        <f>IFERROR(VLOOKUP(D4,DB!A:G,7,0),"")</f>
        <v/>
      </c>
      <c r="K4" s="45"/>
      <c r="L4" s="23" t="str">
        <f>IFERROR(VLOOKUP(D4,DB!A:I,9,0),"")</f>
        <v/>
      </c>
    </row>
    <row r="5" spans="1:13" ht="15" customHeight="1">
      <c r="A5" s="19"/>
      <c r="B5" s="61" t="str">
        <f>IFERROR(VLOOKUP(D5,DB!A:K,11,0),"")</f>
        <v/>
      </c>
      <c r="C5" s="18"/>
      <c r="D5" s="18" t="s">
        <v>39107</v>
      </c>
      <c r="E5" s="18"/>
      <c r="F5" s="20"/>
      <c r="G5" s="21">
        <f t="shared" ca="1" si="0"/>
        <v>45982.694405092596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45982.694405092596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45982.694405092596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45982.694405092596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45982.694405092596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45982.694405092596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45982.694405092596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45982.694405092596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45982.694405092596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45982.694405092596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45982.694405092596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45982.694405092596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45982.694405092596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45982.694405092596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45982.694405092596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45982.694405092596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45982.694405092596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45982.694405092596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45982.694405092596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45982.694405092596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45982.694405092596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45982.694405092596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45982.694405092596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45982.694405092596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45982.694405092596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45982.694405092596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45982.694405092596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45982.694405092596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45982.694405092596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45982.694405092596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45982.694405092596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45982.694405092596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45982.694405092596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45982.694405092596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45982.694405092596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45982.694405092596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45982.694405092596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45982.694405092596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45982.694405092596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45982.694405092596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45982.694405092596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45982.694405092596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45982.694405092596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45982.694405092596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45982.694405092596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45982.694405092596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45982.694405092596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45982.694405092596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45982.694405092596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45982.694405092596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45982.694405092596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45982.694405092596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45982.694405092596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45982.694405092596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45982.694405092596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45982.694405092596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45982.694405092596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45982.694405092596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45982.694405092596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45982.694405092596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45982.694405092596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45982.694405092596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45982.694405092596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45982.694405092596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45982.694405092596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45982.694405092596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45982.694405092596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45982.694405092596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45982.694405092596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45982.694405092596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45982.694405092596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45982.694405092596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45982.694405092596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45982.694405092596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45982.694405092596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45982.694405092596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45982.694405092596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45982.694405092596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45982.694405092596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45982.694405092596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45982.694405092596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45982.694405092596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45982.694405092596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45982.694405092596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45982.694405092596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45982.694405092596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45982.694405092596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45982.694405092596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45982.694405092596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45982.694405092596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45982.694405092596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45982.694405092596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45982.694405092596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45982.694405092596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45982.694405092596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45982.694405092596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45982.694405092596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45982.694405092596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45982.694405092596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45982.694405092596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45982.694405092596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45982.694405092596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45982.694405092596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45982.694405092596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45982.694405092596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45982.694405092596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45982.694405092596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45982.694405092596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45982.694405092596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45982.694405092596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45982.694405092596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45982.694405092596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45982.694405092596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45982.694405092596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45982.694405092596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45982.694405092596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45982.694405092596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45982.694405092596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45982.694405092596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45982.694405092596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45982.694405092596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45982.694405092596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45982.694405092596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45982.694405092596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45982.694405092596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45982.694405092596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45982.694405092596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45982.694405092596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45982.694405092596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45982.694405092596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45982.694405092596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45982.694405092596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45982.694405092596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45982.694405092596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45982.694405092596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45982.694405092596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45982.694405092596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45982.694405092596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45982.694405092596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45982.694405092596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45982.694405092596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45982.694405092596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45982.694405092596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45982.694405092596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45982.694405092596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45982.694405092596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45982.694405092596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45982.694405092596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45982.694405092596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45982.694405092596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45982.694405092596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45982.694405092596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45982.694405092596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45982.694405092596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45982.694405092596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45982.694405092596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45982.694405092596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45982.694405092596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45982.694405092596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45982.694405092596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45982.694405092596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45982.694405092596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45982.694405092596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45982.694405092596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45982.694405092596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45982.694405092596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45982.694405092596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45982.694405092596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45982.694405092596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45982.694405092596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45982.694405092596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45982.694405092596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45982.694405092596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45982.694405092596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45982.694405092596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45982.694405092596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45982.694405092596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45982.694405092596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45982.694405092596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45982.694405092596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45982.694405092596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45982.694405092596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45982.694405092596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45982.694405092596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45982.694405092596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45982.694405092596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45982.694405092596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45982.694405092596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45982.694405092596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45982.694405092596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45982.694405092596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45982.694405092596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45982.694405092596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45982.694405092596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45982.694405092596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45982.694405092596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45982.694405092596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45982.694405092596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45982.694405092596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45982.694405092596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45982.694405092596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45982.694405092596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45982.694405092596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45982.694405092596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45982.694405092596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45982.694405092596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45982.694405092596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45982.694405092596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45982.694405092596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45982.694405092596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45982.694405092596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45982.694405092596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45982.694405092596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45982.694405092596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45982.694405092596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45982.694405092596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45982.694405092596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45982.694405092596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45982.694405092596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45982.694405092596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45982.694405092596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45982.694405092596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45982.694405092596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45982.694405092596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45982.694405092596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45982.694405092596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45982.694405092596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45982.694405092596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45982.694405092596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45982.694405092596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45982.694405092596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45982.694405092596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45982.694405092596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45982.694405092596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45982.694405092596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45982.694405092596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45982.694405092596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45982.694405092596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45982.694405092596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45982.694405092596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45982.694405092596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45982.694405092596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45982.694405092596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45982.694405092596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45982.694405092596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45982.694405092596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45982.694405092596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45982.694405092596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45982.694405092596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45982.694405092596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45982.694405092596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45982.694405092596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45982.694405092596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45982.694405092596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45982.694405092596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45982.694405092596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45982.694405092596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45982.694405092596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45982.694405092596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45982.694405092596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45982.694405092596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45982.694405092596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45982.694405092596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45982.694405092596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45982.694405092596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45982.694405092596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45982.694405092596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45982.694405092596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45982.694405092596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45982.694405092596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45982.694405092596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45982.694405092596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45982.694405092596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45982.694405092596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45982.694405092596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45982.694405092596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45982.694405092596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45982.694405092596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45982.694405092596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45982.694405092596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45982.694405092596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45982.694405092596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45982.694405092596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45982.694405092596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45982.694405092596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45982.694405092596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45982.694405092596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45982.694405092596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45982.694405092596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45982.694405092596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45982.694405092596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45982.694405092596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45982.694405092596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45982.694405092596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45982.694405092596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45982.694405092596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45982.694405092596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45982.694405092596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45982.694405092596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45982.694405092596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45982.694405092596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45982.694405092596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45982.694405092596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45982.694405092596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45982.694405092596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45982.694405092596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45982.694405092596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45982.694405092596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45982.694405092596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45982.694405092596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45982.694405092596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45982.694405092596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45982.694405092596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45982.694405092596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45982.694405092596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45982.694405092596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45982.694405092596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45982.694405092596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45982.694405092596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45982.694405092596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45982.694405092596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45982.694405092596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45982.694405092596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45982.694405092596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45982.694405092596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45982.694405092596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45982.694405092596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45982.694405092596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45982.694405092596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45982.694405092596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45982.694405092596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45982.694405092596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45982.694405092596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45982.694405092596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45982.694405092596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45982.694405092596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45982.694405092596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45982.694405092596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45982.694405092596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45982.694405092596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45982.694405092596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45982.694405092596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45982.694405092596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45982.694405092596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45982.694405092596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45982.694405092596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45982.694405092596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45982.694405092596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45982.694405092596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45982.694405092596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45982.694405092596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45982.694405092596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45982.694405092596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45982.694405092596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45982.694405092596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45982.694405092596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45982.694405092596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45982.694405092596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45982.694405092596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45982.694405092596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45982.694405092596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45982.694405092596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45982.694405092596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45982.694405092596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45982.694405092596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45982.694405092596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45982.694405092596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45982.694405092596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45982.694405092596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45982.694405092596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45982.694405092596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45982.694405092596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45982.694405092596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45982.694405092596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45982.694405092596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45982.694405092596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45982.694405092596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45982.694405092596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45982.694405092596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45982.694405092596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45982.694405092596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45982.694405092596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45982.694405092596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45982.694405092596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45982.694405092596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45982.694405092596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45982.694405092596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45982.694405092596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45982.694405092596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45982.694405092596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45982.694405092596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45982.694405092596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45982.694405092596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45982.694405092596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45982.694405092596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45982.694405092596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45982.694405092596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45982.694405092596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45982.694405092596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45982.694405092596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45982.694405092596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45982.694405092596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45982.694405092596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45982.694405092596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45982.694405092596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45982.694405092596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45982.694405092596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45982.694405092596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45982.694405092596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45982.694405092596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45982.694405092596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45982.694405092596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45982.694405092596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45982.694405092596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45982.694405092596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45982.694405092596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45982.694405092596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45982.694405092596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45982.694405092596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45982.694405092596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45982.694405092596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45982.694405092596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45982.694405092596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45982.694405092596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45982.694405092596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45982.694405092596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45982.694405092596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45982.694405092596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45982.694405092596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45982.694405092596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45982.694405092596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45982.694405092596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45982.694405092596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45982.694405092596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45982.694405092596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45982.694405092596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45982.694405092596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45982.694405092596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45982.694405092596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45982.694405092596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45982.694405092596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45982.694405092596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45982.694405092596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45982.694405092596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45982.694405092596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45982.694405092596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45982.694405092596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45982.694405092596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45982.694405092596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45982.694405092596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45982.694405092596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45982.694405092596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45982.694405092596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45982.694405092596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45982.694405092596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45982.694405092596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45982.694405092596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45982.694405092596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45982.694405092596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45982.694405092596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45982.694405092596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45982.694405092596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45982.694405092596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45982.694405092596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45982.694405092596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45982.694405092596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45982.694405092596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45982.694405092596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45982.694405092596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45982.694405092596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45982.694405092596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45982.694405092596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45982.694405092596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45982.694405092596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45982.694405092596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45982.694405092596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45982.694405092596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45982.694405092596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45982.694405092596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45982.694405092596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45982.694405092596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45982.694405092596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45982.694405092596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45982.694405092596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45982.694405092596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45982.694405092596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45982.694405092596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45982.694405092596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45982.694405092596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45982.694405092596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45982.694405092596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45982.694405092596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45982.694405092596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45982.694405092596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45982.694405092596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45982.694405092596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45982.694405092596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45982.694405092596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45982.694405092596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45982.694405092596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45982.694405092596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45982.694405092596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45982.694405092596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45982.694405092596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45982.694405092596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45982.694405092596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45982.694405092596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45982.694405092596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45982.694405092596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45982.694405092596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45982.694405092596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45982.694405092596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45982.694405092596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45982.694405092596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45982.694405092596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45982.694405092596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45982.694405092596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45982.694405092596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45982.694405092596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45982.694405092596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45982.694405092596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45982.694405092596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45982.694405092596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45982.694405092596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45982.694405092596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45982.694405092596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45982.694405092596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45982.694405092596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45982.694405092596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45982.694405092596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45982.694405092596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45982.694405092596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45982.694405092596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45982.694405092596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45982.694405092596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45982.694405092596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45982.694405092596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45982.694405092596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45982.694405092596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45982.694405092596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45982.694405092596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45982.694405092596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45982.694405092596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45982.694405092596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45982.694405092596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45982.694405092596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45982.694405092596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45982.694405092596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45982.694405092596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45982.694405092596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45982.694405092596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45982.694405092596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45982.694405092596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45982.694405092596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45982.694405092596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45982.694405092596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45982.694405092596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45982.694405092596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45982.694405092596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45982.694405092596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45982.694405092596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45982.694405092596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45982.694405092596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45982.694405092596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45982.694405092596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45982.694405092596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45982.694405092596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45982.694405092596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45982.694405092596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45982.694405092596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45982.694405092596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45982.694405092596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45982.694405092596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45982.694405092596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45982.694405092596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45982.694405092596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45982.694405092596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45982.694405092596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45982.694405092596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45982.694405092596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45982.694405092596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45982.694405092596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45982.694405092596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45982.694405092596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45982.694405092596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45982.694405092596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45982.694405092596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45982.694405092596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45982.694405092596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45982.694405092596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45982.694405092596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45982.694405092596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45982.694405092596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45982.694405092596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45982.694405092596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45982.694405092596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45982.694405092596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45982.694405092596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45982.694405092596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45982.694405092596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45982.694405092596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45982.694405092596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45982.694405092596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45982.694405092596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45982.694405092596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45982.694405092596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45982.694405092596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45982.694405092596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45982.694405092596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45982.694405092596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45982.694405092596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45982.694405092596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45982.694405092596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45982.694405092596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45982.694405092596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45982.694405092596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45982.694405092596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45982.694405092596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45982.694405092596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45982.694405092596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45982.694405092596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45982.694405092596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45982.694405092596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45982.694405092596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45982.694405092596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45982.694405092596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45982.694405092596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45982.694405092596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45982.694405092596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45982.694405092596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45982.694405092596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45982.694405092596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45982.694405092596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45982.694405092596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45982.694405092596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45982.694405092596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45982.694405092596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45982.694405092596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45982.694405092596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45982.694405092596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45982.694405092596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45982.694405092596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45982.694405092596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45982.694405092596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45982.694405092596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45982.694405092596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45982.694405092596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45982.694405092596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45982.694405092596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45982.694405092596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45982.694405092596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45982.694405092596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45982.694405092596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45982.694405092596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45982.694405092596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45982.694405092596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45982.694405092596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45982.694405092596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45982.694405092596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45982.694405092596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45982.694405092596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45982.694405092596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45982.694405092596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45982.694405092596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45982.694405092596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45982.694405092596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45982.694405092596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45982.694405092596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45982.694405092596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45982.694405092596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45982.694405092596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45982.694405092596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45982.694405092596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45982.694405092596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45982.694405092596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45982.694405092596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45982.694405092596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45982.694405092596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45982.694405092596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45982.694405092596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45982.694405092596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45982.694405092596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45982.694405092596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45982.694405092596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45982.694405092596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45982.694405092596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45982.694405092596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45982.694405092596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45982.694405092596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45982.694405092596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45982.694405092596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45982.694405092596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45982.694405092596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45982.694405092596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45982.694405092596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45982.694405092596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45982.694405092596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45982.694405092596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45982.694405092596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45982.694405092596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45982.694405092596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45982.694405092596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45982.694405092596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45982.694405092596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45982.694405092596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45982.694405092596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45982.694405092596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45982.694405092596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45982.694405092596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45982.694405092596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45982.694405092596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45982.694405092596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45982.694405092596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45982.694405092596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45982.694405092596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45982.694405092596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45982.694405092596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45982.694405092596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45982.694405092596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45982.694405092596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45982.694405092596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45982.694405092596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45982.694405092596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45982.694405092596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45982.694405092596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45982.694405092596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45982.694405092596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45982.694405092596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45982.694405092596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45982.694405092596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45982.694405092596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45982.694405092596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45982.694405092596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45982.694405092596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45982.694405092596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45982.694405092596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45982.694405092596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45982.694405092596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45982.694405092596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45982.694405092596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45982.694405092596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45982.694405092596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45982.694405092596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45982.694405092596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45982.694405092596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45982.694405092596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45982.694405092596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45982.694405092596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45982.694405092596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45982.694405092596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45982.694405092596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45982.694405092596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45982.694405092596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45982.694405092596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45982.694405092596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45982.694405092596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45982.694405092596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45982.694405092596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45982.694405092596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45982.694405092596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45982.694405092596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45982.694405092596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45982.694405092596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45982.694405092596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45982.694405092596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45982.694405092596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45982.694405092596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45982.694405092596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45982.694405092596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45982.694405092596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45982.694405092596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45982.694405092596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45982.694405092596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45982.694405092596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45982.694405092596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45982.694405092596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45982.694405092596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45982.694405092596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45982.694405092596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45982.694405092596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45982.694405092596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45982.694405092596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45982.694405092596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45982.694405092596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45982.694405092596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45982.694405092596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45982.694405092596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45982.694405092596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45982.694405092596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45982.694405092596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45982.694405092596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45982.694405092596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45982.694405092596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45982.694405092596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45982.694405092596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45982.694405092596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45982.694405092596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45982.694405092596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45982.694405092596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45982.694405092596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45982.694405092596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45982.694405092596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45982.694405092596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45982.694405092596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45982.694405092596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45982.694405092596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45982.694405092596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45982.694405092596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45982.694405092596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45982.694405092596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45982.694405092596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45982.694405092596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45982.694405092596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45982.694405092596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45982.694405092596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45982.694405092596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45982.694405092596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45982.694405092596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45982.694405092596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45982.694405092596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45982.694405092596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45982.694405092596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45982.694405092596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45982.694405092596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45982.694405092596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45982.694405092596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45982.694405092596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45982.694405092596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45982.694405092596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45982.694405092596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45982.694405092596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45982.694405092596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45982.694405092596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45982.694405092596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45982.694405092596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45982.694405092596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45982.694405092596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45982.694405092596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45982.694405092596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45982.694405092596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45982.694405092596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45982.694405092596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45982.694405092596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45982.694405092596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45982.694405092596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45982.694405092596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45982.694405092596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45982.694405092596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45982.694405092596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45982.694405092596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45982.694405092596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45982.694405092596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45982.694405092596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45982.694405092596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45982.694405092596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45982.694405092596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45982.694405092596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45982.694405092596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45982.694405092596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45982.694405092596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45982.694405092596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45982.694405092596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45982.694405092596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45982.694405092596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45982.694405092596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45982.694405092596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45982.694405092596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45982.694405092596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45982.694405092596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45982.694405092596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45982.694405092596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45982.694405092596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45982.694405092596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45982.694405092596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45982.694405092596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45982.694405092596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45982.694405092596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45982.694405092596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45982.694405092596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45982.694405092596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45982.694405092596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45982.694405092596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45982.694405092596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45982.694405092596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45982.694405092596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45982.694405092596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45982.694405092596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45982.694405092596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45982.694405092596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45982.694405092596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45982.694405092596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45982.694405092596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45982.694405092596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45982.694405092596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45982.694405092596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45982.694405092596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45982.694405092596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45982.694405092596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45982.694405092596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45982.694405092596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45982.694405092596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45982.694405092596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45982.694405092596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45982.694405092596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45982.694405092596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45982.694405092596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45982.694405092596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45982.694405092596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45982.694405092596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45982.694405092596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45982.694405092596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45982.694405092596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45982.694405092596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45982.694405092596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45982.694405092596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45982.694405092596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45982.694405092596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45982.694405092596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45982.694405092596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45982.694405092596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45982.694405092596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45982.694405092596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45982.694405092596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45982.694405092596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45982.694405092596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45982.694405092596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45982.694405092596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45982.694405092596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45982.694405092596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45982.694405092596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45982.694405092596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45982.694405092596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45982.694405092596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45982.694405092596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45982.694405092596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45982.694405092596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45982.694405092596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45982.694405092596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45982.694405092596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45982.694405092596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45982.694405092596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45982.694405092596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45982.694405092596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45982.694405092596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45982.694405092596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45982.694405092596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45982.694405092596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45982.694405092596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45982.694405092596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45982.694405092596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45982.694405092596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45982.694405092596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45982.694405092596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45982.694405092596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45982.694405092596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45982.694405092596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45982.694405092596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45982.694405092596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45982.694405092596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45982.694405092596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45982.694405092596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45982.694405092596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45982.694405092596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45982.694405092596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45982.694405092596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45982.694405092596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45982.694405092596</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4"/>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279.21368749999965</v>
      </c>
      <c r="H2" s="95">
        <v>45703.474768518521</v>
      </c>
      <c r="I2" s="95" t="str">
        <f>IFERROR(VLOOKUP(D2,DB!A:F,6,0),"")</f>
        <v>SCECO</v>
      </c>
      <c r="J2" s="95" t="str">
        <f>IFERROR(VLOOKUP(D2,DB!A:G,7,0),"")</f>
        <v>Dead</v>
      </c>
      <c r="K2" s="97" t="s">
        <v>39109</v>
      </c>
      <c r="L2" s="91" t="str">
        <f>IFERROR(VLOOKUP(D2,DB!A:I,9,0),"")</f>
        <v>Latis</v>
      </c>
    </row>
    <row r="3" spans="1:16" ht="15" customHeight="1">
      <c r="A3" s="113"/>
      <c r="B3" s="113" t="str">
        <f>IFERROR(VLOOKUP(D3,DB!A:K,11,0),"")</f>
        <v/>
      </c>
      <c r="C3" s="93"/>
      <c r="D3" s="91"/>
      <c r="E3" s="94"/>
      <c r="F3" s="95"/>
      <c r="G3" s="96">
        <f t="shared" ref="G3:G24" ca="1" si="0">IFERROR(NOW()-F3,"")</f>
        <v>45982.694405092596</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45982.694405092596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45982.694405092596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45982.694405092596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45982.694405092596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45982.694405092596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45982.694405092596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45982.694405092596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45982.694405092596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45982.694405092596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45982.694405092596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45982.694405092596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45982.694405092596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45982.694405092596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45982.694405092596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45982.694405092596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45982.694405092596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45982.694405092596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45982.694405092596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45982.694405092596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45982.694405092596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45982.694405092596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ref="G25:G88" ca="1" si="1">IFERROR(NOW()-F25,"")</f>
        <v>45982.694405092596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45982.694405092596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45982.694405092596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45982.694405092596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45982.694405092596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45982.694405092596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45982.694405092596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45982.694405092596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45982.694405092596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45982.694405092596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45982.694405092596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45982.694405092596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45982.694405092596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45982.694405092596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45982.694405092596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45982.694405092596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45982.694405092596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45982.694405092596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45982.694405092596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45982.694405092596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45982.694405092596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45982.694405092596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45982.694405092596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45982.694405092596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45982.694405092596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45982.694405092596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45982.694405092596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45982.694405092596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45982.694405092596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45982.694405092596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45982.694405092596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45982.694405092596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45982.694405092596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45982.694405092596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45982.694405092596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45982.694405092596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45982.694405092596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45982.694405092596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45982.694405092596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45982.694405092596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45982.694405092596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45982.694405092596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45982.694405092596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45982.694405092596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45982.694405092596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45982.694405092596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45982.694405092596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45982.694405092596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45982.694405092596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45982.694405092596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45982.694405092596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45982.694405092596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45982.694405092596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45982.694405092596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45982.694405092596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45982.694405092596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45982.694405092596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45982.694405092596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45982.694405092596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45982.694405092596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45982.694405092596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45982.694405092596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45982.694405092596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45982.694405092596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ref="G89:G152" ca="1" si="2">IFERROR(NOW()-F89,"")</f>
        <v>45982.694405092596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45982.694405092596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45982.694405092596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45982.694405092596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45982.694405092596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45982.694405092596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45982.694405092596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45982.694405092596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45982.694405092596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45982.694405092596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45982.694405092596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45982.694405092596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45982.694405092596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45982.694405092596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45982.694405092596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45982.694405092596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45982.694405092596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45982.694405092596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45982.694405092596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45982.694405092596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45982.694405092596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45982.694405092596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45982.694405092596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45982.694405092596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45982.694405092596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45982.694405092596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45982.694405092596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45982.694405092596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45982.694405092596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45982.694405092596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45982.694405092596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45982.694405092596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45982.694405092596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45982.694405092596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45982.694405092596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45982.694405092596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45982.694405092596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45982.694405092596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45982.694405092596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45982.694405092596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45982.694405092596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45982.694405092596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45982.694405092596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45982.694405092596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45982.694405092596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45982.694405092596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45982.694405092596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45982.694405092596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45982.694405092596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45982.694405092596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45982.694405092596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45982.694405092596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45982.694405092596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45982.694405092596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45982.694405092596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45982.694405092596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45982.694405092596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45982.694405092596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45982.694405092596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45982.694405092596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45982.694405092596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45982.694405092596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45982.694405092596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45982.694405092596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ref="G153:G216" ca="1" si="3">IFERROR(NOW()-F153,"")</f>
        <v>45982.694405092596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45982.694405092596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45982.694405092596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45982.694405092596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45982.694405092596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45982.694405092596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45982.694405092596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45982.694405092596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45982.694405092596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45982.694405092596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45982.694405092596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45982.694405092596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45982.694405092596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45982.694405092596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45982.694405092596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45982.694405092596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45982.694405092596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45982.694405092596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45982.694405092596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45982.694405092596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45982.694405092596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45982.694405092596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45982.694405092596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45982.694405092596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45982.694405092596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45982.694405092596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45982.694405092596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45982.694405092596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45982.694405092596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45982.694405092596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45982.694405092596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45982.694405092596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45982.694405092596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45982.694405092596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45982.694405092596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45982.694405092596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45982.694405092596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45982.694405092596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45982.694405092596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45982.694405092596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45982.694405092596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45982.694405092596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45982.694405092596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45982.694405092596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45982.694405092596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45982.694405092596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45982.694405092596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45982.694405092596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45982.694405092596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45982.694405092596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45982.694405092596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45982.694405092596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45982.694405092596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45982.694405092596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45982.694405092596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45982.694405092596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45982.694405092596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45982.694405092596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45982.694405092596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45982.694405092596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45982.694405092596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45982.694405092596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45982.694405092596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45982.694405092596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ref="G217:G280" ca="1" si="4">IFERROR(NOW()-F217,"")</f>
        <v>45982.694405092596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45982.694405092596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45982.694405092596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45982.694405092596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45982.694405092596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45982.694405092596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45982.694405092596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45982.694405092596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45982.694405092596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45982.694405092596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45982.694405092596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45982.694405092596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45982.694405092596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45982.694405092596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45982.694405092596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45982.694405092596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45982.694405092596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45982.694405092596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45982.694405092596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45982.694405092596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45982.694405092596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45982.694405092596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45982.694405092596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45982.694405092596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45982.694405092596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45982.694405092596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45982.694405092596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45982.694405092596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45982.694405092596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45982.694405092596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45982.694405092596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45982.694405092596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45982.694405092596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45982.694405092596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45982.694405092596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45982.694405092596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45982.694405092596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45982.694405092596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45982.694405092596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45982.694405092596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45982.694405092596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45982.694405092596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45982.694405092596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45982.694405092596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45982.694405092596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45982.694405092596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45982.694405092596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45982.694405092596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45982.694405092596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45982.694405092596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45982.694405092596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45982.694405092596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45982.694405092596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45982.694405092596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45982.694405092596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45982.694405092596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45982.694405092596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45982.694405092596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45982.694405092596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45982.694405092596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45982.694405092596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45982.694405092596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45982.694405092596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45982.694405092596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ref="G281:G344" ca="1" si="5">IFERROR(NOW()-F281,"")</f>
        <v>45982.694405092596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45982.694405092596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45982.694405092596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45982.694405092596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45982.694405092596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45982.694405092596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45982.694405092596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45982.694405092596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45982.694405092596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45982.694405092596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45982.694405092596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45982.694405092596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45982.694405092596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45982.694405092596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45982.694405092596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45982.694405092596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45982.694405092596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45982.694405092596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45982.694405092596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45982.694405092596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45982.694405092596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45982.694405092596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45982.694405092596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45982.694405092596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45982.694405092596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45982.694405092596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45982.694405092596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45982.694405092596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45982.694405092596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45982.694405092596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45982.694405092596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45982.694405092596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45982.694405092596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45982.694405092596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45982.694405092596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45982.694405092596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45982.694405092596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45982.694405092596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45982.694405092596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45982.694405092596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45982.694405092596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45982.694405092596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45982.694405092596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45982.694405092596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45982.694405092596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45982.694405092596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45982.694405092596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45982.694405092596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45982.694405092596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45982.694405092596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45982.694405092596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45982.694405092596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45982.694405092596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45982.694405092596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45982.694405092596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45982.694405092596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45982.694405092596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45982.694405092596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45982.694405092596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45982.694405092596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45982.694405092596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45982.694405092596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45982.694405092596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45982.694405092596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ref="G345:G408" ca="1" si="6">IFERROR(NOW()-F345,"")</f>
        <v>45982.694405092596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45982.694405092596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45982.694405092596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45982.694405092596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45982.694405092596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45982.694405092596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45982.694405092596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45982.694405092596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45982.694405092596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45982.694405092596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45982.694405092596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45982.694405092596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45982.694405092596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45982.694405092596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45982.694405092596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45982.694405092596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45982.694405092596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45982.694405092596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45982.694405092596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45982.694405092596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45982.694405092596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45982.694405092596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45982.694405092596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45982.694405092596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45982.694405092596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45982.694405092596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45982.694405092596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45982.694405092596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45982.694405092596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45982.694405092596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45982.694405092596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45982.694405092596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45982.694405092596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45982.694405092596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45982.694405092596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45982.694405092596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45982.694405092596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45982.694405092596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45982.694405092596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45982.694405092596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45982.694405092596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45982.694405092596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45982.694405092596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45982.694405092596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45982.694405092596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45982.694405092596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45982.694405092596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45982.694405092596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45982.694405092596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45982.694405092596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45982.694405092596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45982.694405092596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45982.694405092596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45982.694405092596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45982.694405092596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45982.694405092596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45982.694405092596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45982.694405092596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45982.694405092596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45982.694405092596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45982.694405092596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45982.694405092596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45982.694405092596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45982.694405092596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ref="G409:G454" ca="1" si="7">IFERROR(NOW()-F409,"")</f>
        <v>45982.694405092596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45982.694405092596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45982.694405092596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45982.694405092596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45982.694405092596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45982.694405092596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45982.694405092596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45982.694405092596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45982.694405092596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45982.694405092596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45982.694405092596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45982.694405092596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45982.694405092596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45982.694405092596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45982.694405092596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45982.694405092596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45982.694405092596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45982.694405092596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45982.694405092596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45982.694405092596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45982.694405092596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45982.694405092596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45982.694405092596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45982.694405092596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45982.694405092596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45982.694405092596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45982.694405092596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45982.694405092596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45982.694405092596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45982.694405092596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45982.694405092596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45982.694405092596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45982.694405092596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45982.694405092596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45982.694405092596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45982.694405092596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45982.694405092596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45982.694405092596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45982.694405092596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45982.694405092596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45982.694405092596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45982.694405092596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45982.694405092596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45982.694405092596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45982.694405092596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45982.694405092596</v>
      </c>
      <c r="H454" s="95"/>
      <c r="I454" s="113" t="str">
        <f>IFERROR(VLOOKUP(D454,DB!A:F,6,0),"")</f>
        <v/>
      </c>
      <c r="J454" s="113" t="str">
        <f>IFERROR(VLOOKUP(D454,DB!A:G,7,0),"")</f>
        <v/>
      </c>
      <c r="K454" s="97"/>
      <c r="L454" s="91" t="str">
        <f>IFERROR(VLOOKUP(D454,DB!A:I,9,0),"")</f>
        <v/>
      </c>
    </row>
  </sheetData>
  <dataValidations count="2">
    <dataValidation allowBlank="1" showInputMessage="1" showErrorMessage="1" sqref="E1" xr:uid="{A4F81451-56CC-4543-9497-104C4E44EE4B}"/>
    <dataValidation type="list" allowBlank="1" showInputMessage="1" showErrorMessage="1" sqref="E2:E4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0"/>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90.862344907407532</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56.505527777779207</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34.033293981483439</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5.179601851858024</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1.3211064814822748</v>
      </c>
      <c r="H6" s="128">
        <v>45981.360798611109</v>
      </c>
      <c r="I6" s="109" t="str">
        <f>IFERROR(VLOOKUP(D6,DB!A:F,6,0),"")</f>
        <v>SCECO</v>
      </c>
      <c r="J6" s="109" t="str">
        <f>IFERROR(VLOOKUP(D6,DB!A:G,7,0),"")</f>
        <v>Dead</v>
      </c>
      <c r="K6" s="109" t="s">
        <v>39119</v>
      </c>
      <c r="L6" s="109" t="str">
        <f>IFERROR(VLOOKUP(D6,DB!A:I,9,0),"")</f>
        <v>Latis</v>
      </c>
    </row>
    <row r="7" spans="1:13">
      <c r="A7" s="109"/>
      <c r="B7" s="109" t="str">
        <f>IFERROR(VLOOKUP(D7,DB!A:K,11,0),"")</f>
        <v>R5</v>
      </c>
      <c r="C7" s="109"/>
      <c r="D7" s="109" t="s">
        <v>32272</v>
      </c>
      <c r="E7" s="109"/>
      <c r="F7" s="109"/>
      <c r="G7" s="111">
        <f ca="1">IFERROR(NOW()-F7,"")</f>
        <v>45982.694405092596</v>
      </c>
      <c r="H7" s="109"/>
      <c r="I7" s="109" t="str">
        <f>IFERROR(VLOOKUP(D7,DB!A:F,6,0),"")</f>
        <v>SCECO</v>
      </c>
      <c r="J7" s="109" t="str">
        <f>IFERROR(VLOOKUP(D7,DB!A:G,7,0),"")</f>
        <v>In progress</v>
      </c>
      <c r="K7" s="109"/>
      <c r="L7" s="109" t="str">
        <f>IFERROR(VLOOKUP(D7,DB!A:I,9,0),"")</f>
        <v>Latis</v>
      </c>
    </row>
    <row r="8" spans="1:13">
      <c r="A8" s="109"/>
      <c r="B8" s="109" t="str">
        <f>IFERROR(VLOOKUP(D8,DB!A:K,11,0),"")</f>
        <v/>
      </c>
      <c r="C8" s="109"/>
      <c r="D8"/>
      <c r="E8" s="109"/>
      <c r="F8" s="109"/>
      <c r="G8" s="111">
        <f ca="1">IFERROR(NOW()-F8,"")</f>
        <v>45982.694405092596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45982.694405092596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45982.694405092596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45982.694405092596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45982.694405092596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45982.694405092596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45982.694405092596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45982.694405092596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45982.694405092596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45982.694405092596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45982.694405092596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45982.694405092596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45982.694405092596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45982.694405092596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45982.694405092596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45982.694405092596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45982.694405092596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45982.694405092596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45982.694405092596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45982.694405092596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45982.694405092596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45982.694405092596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45982.694405092596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45982.694405092596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45982.694405092596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45982.694405092596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45982.694405092596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45982.694405092596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45982.694405092596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45982.694405092596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45982.694405092596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45982.694405092596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45982.694405092596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45982.694405092596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45982.694405092596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45982.694405092596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45982.694405092596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45982.694405092596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45982.694405092596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45982.694405092596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45982.694405092596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45982.694405092596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45982.694405092596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45982.694405092596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45982.694405092596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45982.694405092596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45982.694405092596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45982.694405092596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45982.694405092596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45982.694405092596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45982.694405092596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45982.694405092596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45982.694405092596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45982.694405092596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45982.694405092596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45982.694405092596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45982.694405092596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45982.694405092596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45982.694405092596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45982.694405092596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45982.694405092596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45982.694405092596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45982.694405092596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45982.694405092596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45982.694405092596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45982.694405092596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45982.694405092596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45982.694405092596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45982.694405092596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45982.694405092596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45982.694405092596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45982.694405092596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45982.694405092596</v>
      </c>
      <c r="H80" s="109"/>
      <c r="I80" s="109" t="str">
        <f>IFERROR(VLOOKUP(D80,DB!A:F,6,0),"")</f>
        <v/>
      </c>
      <c r="J80" s="109" t="str">
        <f>IFERROR(VLOOKUP(D80,DB!A:G,7,0),"")</f>
        <v/>
      </c>
      <c r="K80" s="109"/>
      <c r="L80" s="109" t="str">
        <f>IFERROR(VLOOKUP(D80,DB!A:I,9,0),"")</f>
        <v/>
      </c>
    </row>
    <row r="81" spans="1:12">
      <c r="A81" s="131"/>
      <c r="B81" s="131" t="str">
        <f>IFERROR(VLOOKUP(D81,DB!A:K,11,0),"")</f>
        <v/>
      </c>
      <c r="C81" s="131"/>
      <c r="D81" s="131"/>
      <c r="E81" s="131"/>
      <c r="F81" s="132"/>
      <c r="G81" s="111">
        <f ca="1">IFERROR(NOW()-F81,"")</f>
        <v>45982.694405092596</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45982.694405092596</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45982.694405092596</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45982.694405092596</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45982.694405092596</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45982.694405092596</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45982.694405092596</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45982.694405092596</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45982.694405092596</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45982.694405092596</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45982.694405092596</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45982.694405092596</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45982.694405092596</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45982.694405092596</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45982.694405092596</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45982.694405092596</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45982.694405092596</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45982.694405092596</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45982.694405092596</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45982.694405092596</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45982.694405092596</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45982.694405092596</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45982.694405092596</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45982.694405092596</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45982.694405092596</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45982.694405092596</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45982.694405092596</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45982.694405092596</v>
      </c>
      <c r="H108" s="132"/>
      <c r="I108" s="131" t="str">
        <f>IFERROR(VLOOKUP(D108,DB!A:F,6,0),"")</f>
        <v/>
      </c>
      <c r="J108" s="131" t="str">
        <f>IFERROR(VLOOKUP(D108,DB!A:G,7,0),"")</f>
        <v/>
      </c>
      <c r="K108" s="131"/>
      <c r="L108" s="131" t="str">
        <f>IFERROR(VLOOKUP(D108,DB!A:I,9,0),"")</f>
        <v/>
      </c>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sheetData>
  <dataValidations count="2">
    <dataValidation allowBlank="1" showInputMessage="1" showErrorMessage="1" sqref="E1" xr:uid="{920C6338-E771-4DAE-8C89-92A9093EA4DE}"/>
    <dataValidation type="list" allowBlank="1" showInputMessage="1" showErrorMessage="1" sqref="E2:E1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0" ca="1" si="0">IFERROR(NOW()-F2,"-")</f>
        <v>45982.694405092596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45982.694405092596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45982.694405092596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45982.694405092596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45982.694405092596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45982.694405092596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45982.694405092596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45982.694405092596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45982.694405092596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45982.694405092596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45982.694405092596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45982.694405092596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45982.694405092596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45982.694405092596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45982.694405092596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45982.694405092596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45982.694405092596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45982.694405092596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45982.694405092596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45982.694405092596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45982.694405092596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45982.694405092596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45982.694405092596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45982.694405092596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45982.694405092596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45982.694405092596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45982.694405092596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45982.694405092596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45982.694405092596</v>
      </c>
      <c r="H30" s="121"/>
      <c r="I30" s="119" t="str">
        <f>IFERROR(VLOOKUP(D30,DB!A:F,6,0),"")</f>
        <v/>
      </c>
      <c r="J30" s="119" t="str">
        <f>IFERROR(VLOOKUP(D30,DB!A:G,7,0),"")</f>
        <v/>
      </c>
      <c r="K30" s="122"/>
      <c r="L30" s="123"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2025-11-21T13:41:59Z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